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0"/>
  </bookViews>
  <sheets>
    <sheet name="Punjab" sheetId="1" r:id="rId1"/>
  </sheets>
  <definedNames>
    <definedName name="_xlnm.Print_Area" localSheetId="0">'Punjab'!$A$1:$H$830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78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<sst xmlns="http://schemas.openxmlformats.org/spreadsheetml/2006/main" count="990" uniqueCount="248">
  <si>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</si>
  <si>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</si>
  <si>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</si>
  <si>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</si>
  <si>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</si>
  <si>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</si>
  <si>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</si>
  <si>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</si>
  <si>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</si>
  <si>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</si>
  <si>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</si>
  <si>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</si>
  <si>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</si>
  <si>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</si>
  <si>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</si>
  <si>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</si>
  <si>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</si>
  <si>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</si>
  <si>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</si>
  <si>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</si>
  <si>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</si>
  <si>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</si>
  <si>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</si>
  <si>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</si>
  <si>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</si>
  <si>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</si>
  <si>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</si>
  <si>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</si>
  <si>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</si>
  <si>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</si>
  <si>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</si>
  <si>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</si>
  <si>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</si>
  <si>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</si>
  <si>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</si>
  <si>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</si>
  <si>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</si>
  <si>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</si>
  <si>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</si>
  <si>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</si>
  <si>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</si>
  <si>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</si>
  <si>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</si>
  <si>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</si>
  <si>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</si>
  <si>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</si>
  <si>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</si>
  <si>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</si>
  <si>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</si>
  <si>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</si>
  <si>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</si>
  <si>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</si>
  <si>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</si>
  <si>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</si>
  <si>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</si>
  <si>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</si>
  <si>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</si>
  <si>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</si>
  <si>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</si>
  <si>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</si>
  <si>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</si>
  <si>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</si>
  <si>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</si>
  <si>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</si>
  <si>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</si>
  <si>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</si>
  <si>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</si>
  <si>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</si>
  <si>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</si>
  <si>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</si>
  <si>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</si>
  <si>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</si>
  <si>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</si>
  <si>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</si>
  <si>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</si>
  <si>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</si>
  <si>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</si>
  <si>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</si>
  <si>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</si>
  <si>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</si>
  <si>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</si>
  <si>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</si>
  <si>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</si>
  <si>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</si>
  <si>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</si>
  <si>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</si>
  <si>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</si>
  <si>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</si>
  <si>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</si>
  <si>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</si>
  <si>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</si>
  <si>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</si>
  <si>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</si>
  <si>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</si>
  <si>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</si>
  <si>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</si>
  <si>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</si>
  <si>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</si>
  <si>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</si>
  <si>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</si>
  <si>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</si>
  <si>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</si>
  <si>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</si>
  <si>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</si>
  <si>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</si>
  <si>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</si>
  <si>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</si>
  <si>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</si>
  <si>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</si>
  <si>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</si>
  <si>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</si>
  <si>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</si>
  <si>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</si>
  <si>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</si>
  <si>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</si>
  <si>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</si>
  <si>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</si>
  <si>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</si>
  <si>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</si>
  <si>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</si>
  <si>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</si>
  <si>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</si>
  <si>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</si>
  <si>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</si>
  <si>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</si>
  <si>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</si>
  <si>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</si>
  <si>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</si>
  <si>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</si>
  <si>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</si>
  <si>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</si>
  <si>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</si>
  <si>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Allocated for 2016-17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</si>
  <si>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</si>
  <si>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</si>
  <si>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</si>
  <si>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</si>
  <si>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</si>
  <si>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</si>
  <si>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</si>
  <si>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</si>
  <si>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</si>
  <si>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</si>
  <si>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</si>
  <si>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</si>
  <si>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</si>
  <si>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</si>
  <si>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</si>
  <si>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</si>
  <si>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State : Punjab</t>
  </si>
  <si>
    <t>Annual Work Plan &amp; Budget  (AWP&amp;B) 2019-20</t>
  </si>
  <si>
    <t>Section-A : REVIEW OF IMPLEMENTATION OF MDM SCHEME DURING 2018-19</t>
  </si>
  <si>
    <t>MDM PAB Approval for 2018-19</t>
  </si>
  <si>
    <t>Average number of children availed MDM during 2018-19</t>
  </si>
  <si>
    <t>2.1  Institutions- (Primary) (Source data : Table AT-3A of AWP&amp;B 2019-20)</t>
  </si>
  <si>
    <t>2.3  Coverage Chidlren vs. Enrolment ( Primary) (Source data : Table AT-4 &amp; 5  of AWP&amp;B 2019-20)</t>
  </si>
  <si>
    <t>2.4  Coverage Chidlren vs. Enrolment  ( Up Pry) (Source data : Table AT- 4A &amp; 5-A of AWP&amp;B 2019-20)</t>
  </si>
  <si>
    <t>2.5  No. of children  ( Primary) (Source data : Table AT-5  of AWP&amp;B 2019-20)</t>
  </si>
  <si>
    <t>2.6  No. of children  ( Upper Primary) (Source data : Table AT-5-A of AWP&amp;B 2019-20)</t>
  </si>
  <si>
    <t>Source: Table AT-6 &amp; 6A of AWP&amp;B 2019-20</t>
  </si>
  <si>
    <t>3.7)  District-wise Utilisation of foodgrains (Source data: Table AT-6 &amp; 6A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</si>
  <si>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</si>
  <si>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</si>
  <si>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(Refer table AT_8 and AT-8A, AWP&amp;B, 2019-20)</t>
  </si>
  <si>
    <t>(Refer table AT_8 and AT-8A,AWP&amp;B, 2019-20)</t>
  </si>
  <si>
    <t>2.2  Institutions- (Primary with Upper Primary) (Source data : Table AT-3B of AWP&amp;B 2019-20)</t>
  </si>
  <si>
    <t>2.2A  Institutions- (Upper Primary) (Source data : Table AT-3C of AWP&amp;B 2019-20)</t>
  </si>
  <si>
    <t>1.3) Number of meals served vis-à-vis PAB approval during 2018-19</t>
  </si>
  <si>
    <t>No. of children as per PAB Approval for  2018-19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</si>
  <si>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</si>
  <si>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</si>
  <si>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</si>
  <si>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Allocation for 2018-19</t>
  </si>
  <si>
    <t>Lifting during 2018-19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</si>
  <si>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</si>
  <si>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</si>
  <si>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</si>
  <si>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</si>
  <si>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</si>
  <si>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</si>
  <si>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</si>
  <si>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</si>
  <si>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Sanctioned by GoI during 2006-07 to 2018-19</t>
  </si>
  <si>
    <t xml:space="preserve"> 3.2) District-wise opening balance as on 1.4.2018 (Source data: Table AT-6 &amp; 6A of AWP&amp;B 2019-20)</t>
  </si>
  <si>
    <t xml:space="preserve"> 3.3) District-wise unspent balance as on 31.03.2019 (Source data: Table AT-6 &amp; 6A of AWP&amp;B 2019-20)</t>
  </si>
  <si>
    <t>3.5) District-wise Foodgrains availability  as on 31.03.19 (Source data: Table AT-6 &amp; 6A of AWP&amp;B 2019-20)</t>
  </si>
  <si>
    <t xml:space="preserve"> 4.1.1) District-wise opening balance as on 01.04.2018 (Source data: Table AT-7 &amp; 7A of AWP&amp;B 2019-20)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</si>
  <si>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</si>
  <si>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   </t>
  </si>
  <si>
    <t>OB as on 01.4.18</t>
  </si>
  <si>
    <t xml:space="preserve">Opening Balance as on 01.04.2018                                                         </t>
  </si>
  <si>
    <t>Opening Balance as on 01.04.2018</t>
  </si>
  <si>
    <t>Unspent balance as on 31.03.2019</t>
  </si>
  <si>
    <t>(As on 31.03.19)</t>
  </si>
  <si>
    <t>Enrolment as on 31.03.2019</t>
  </si>
  <si>
    <t xml:space="preserve">Opening Stock as on 01.04.2018                                                </t>
  </si>
  <si>
    <t xml:space="preserve">Unspent Balance as on 31.03.2019                                                  </t>
  </si>
  <si>
    <t>Opening balance as on 01.4.18</t>
  </si>
  <si>
    <t>Lifting upto 31.03.19</t>
  </si>
  <si>
    <t>OB as on 01.04.2018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</si>
  <si>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</si>
  <si>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</si>
  <si>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</si>
  <si>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</si>
  <si>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</si>
  <si>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</si>
  <si>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</si>
  <si>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</si>
  <si>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Pathankot</t>
  </si>
  <si>
    <t>Hoshiarpur</t>
  </si>
  <si>
    <t>Jalandhar</t>
  </si>
  <si>
    <t>Kapurthala</t>
  </si>
  <si>
    <t>Ludhiana</t>
  </si>
  <si>
    <t>Mansa</t>
  </si>
  <si>
    <t>Moga</t>
  </si>
  <si>
    <t>Mukutsar Sahib</t>
  </si>
  <si>
    <t>Nawanshehar</t>
  </si>
  <si>
    <t>Patiala</t>
  </si>
  <si>
    <t>Ropar</t>
  </si>
  <si>
    <t>Sangrur</t>
  </si>
  <si>
    <t xml:space="preserve">SAS Nagar </t>
  </si>
  <si>
    <t>Tarn Taran</t>
  </si>
  <si>
    <t>Opening Stock as on 1.4.2018</t>
  </si>
  <si>
    <t xml:space="preserve">Opening Balance as on 01.04.2018                                               </t>
  </si>
  <si>
    <r>
      <t>(i</t>
    </r>
    <r>
      <rPr>
        <i/>
        <sz val="11"/>
        <rFont val="Cambria"/>
        <family val="1"/>
      </rPr>
      <t>n MTs)</t>
    </r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</si>
  <si>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</si>
  <si>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t xml:space="preserve">Releases for Kitchen sheds by GoI </t>
  </si>
  <si>
    <t>2006-07</t>
  </si>
  <si>
    <t>16.11.2006</t>
  </si>
  <si>
    <t>2007-08</t>
  </si>
  <si>
    <t>22.2.2007</t>
  </si>
  <si>
    <t>2008-09</t>
  </si>
  <si>
    <t>02.01.2009</t>
  </si>
  <si>
    <t>2009-10</t>
  </si>
  <si>
    <t>02.03.2010</t>
  </si>
  <si>
    <t>10.1) Releasing details</t>
  </si>
  <si>
    <t xml:space="preserve">Releases for Kitchen devices by GoI </t>
  </si>
  <si>
    <t xml:space="preserve"> 2006-07</t>
  </si>
  <si>
    <t>2013-14 (Replacement)</t>
  </si>
  <si>
    <t xml:space="preserve">10.2) Reconciliation of amount sanctioned </t>
  </si>
  <si>
    <t>2006-2019</t>
  </si>
  <si>
    <t>2018-19</t>
  </si>
  <si>
    <t>2006-19</t>
  </si>
  <si>
    <t>Sactioned during 2006-07 to 2018-19</t>
  </si>
  <si>
    <t>Achievement (C+IP)                                  upto 31.03.2019</t>
  </si>
  <si>
    <r>
      <t xml:space="preserve">10.3) Achievement ( under MDM Funds) </t>
    </r>
    <r>
      <rPr>
        <b/>
        <i/>
        <sz val="12"/>
        <rFont val="Arial"/>
        <family val="2"/>
      </rPr>
      <t>(Source data: Table AT-11 of AWP&amp;B 2019-20)</t>
    </r>
  </si>
  <si>
    <r>
      <t xml:space="preserve">9.3) Achievement ( under MDM Funds) </t>
    </r>
    <r>
      <rPr>
        <b/>
        <i/>
        <sz val="12"/>
        <rFont val="Arial"/>
        <family val="2"/>
      </rPr>
      <t>(Source data: Table AT-10 of AWP&amp;B 2019-20)</t>
    </r>
  </si>
  <si>
    <t>Achievement (C)                                  upto 31.03.2019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</si>
</sst>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mbria"/>
      <family val="1"/>
    </font>
    <font>
      <b/>
      <sz val="11"/>
      <color indexed="17"/>
      <name val="Cambria"/>
      <family val="1"/>
    </font>
    <font>
      <b/>
      <sz val="11"/>
      <color indexed="17"/>
      <name val="Bookman Old Style"/>
      <family val="1"/>
    </font>
    <font>
      <sz val="11"/>
      <color indexed="17"/>
      <name val="Arial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mbria"/>
      <family val="1"/>
    </font>
    <font>
      <b/>
      <sz val="11"/>
      <color rgb="FF00B050"/>
      <name val="Cambria"/>
      <family val="1"/>
    </font>
    <font>
      <b/>
      <sz val="11"/>
      <color rgb="FF00B050"/>
      <name val="Bookman Old Style"/>
      <family val="1"/>
    </font>
    <font>
      <sz val="11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7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9" applyFont="1" applyBorder="1" applyAlignment="1">
      <alignment/>
    </xf>
    <xf numFmtId="9" fontId="2" fillId="0" borderId="10" xfId="79" applyFont="1" applyBorder="1" applyAlignment="1">
      <alignment horizontal="center"/>
    </xf>
    <xf numFmtId="9" fontId="3" fillId="0" borderId="0" xfId="79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9" fontId="3" fillId="0" borderId="10" xfId="7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9" applyFont="1" applyBorder="1" applyAlignment="1">
      <alignment/>
    </xf>
    <xf numFmtId="9" fontId="2" fillId="0" borderId="10" xfId="7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9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0" xfId="67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9" fontId="3" fillId="0" borderId="10" xfId="79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vertical="center"/>
    </xf>
    <xf numFmtId="9" fontId="2" fillId="0" borderId="0" xfId="79" applyFont="1" applyFill="1" applyBorder="1" applyAlignment="1">
      <alignment vertical="center"/>
    </xf>
    <xf numFmtId="0" fontId="3" fillId="0" borderId="0" xfId="0" applyFont="1" applyAlignment="1" quotePrefix="1">
      <alignment/>
    </xf>
    <xf numFmtId="9" fontId="3" fillId="0" borderId="0" xfId="7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9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9" fontId="3" fillId="0" borderId="10" xfId="79" applyFont="1" applyBorder="1" applyAlignment="1" quotePrefix="1">
      <alignment horizontal="right"/>
    </xf>
    <xf numFmtId="9" fontId="3" fillId="0" borderId="0" xfId="79" applyFont="1" applyBorder="1" applyAlignment="1" quotePrefix="1">
      <alignment horizontal="right"/>
    </xf>
    <xf numFmtId="1" fontId="10" fillId="0" borderId="0" xfId="0" applyNumberFormat="1" applyFont="1" applyBorder="1" applyAlignment="1">
      <alignment horizontal="center"/>
    </xf>
    <xf numFmtId="0" fontId="5" fillId="0" borderId="0" xfId="67" applyFont="1">
      <alignment/>
      <protection/>
    </xf>
    <xf numFmtId="0" fontId="4" fillId="0" borderId="0" xfId="67" applyFont="1">
      <alignment/>
      <protection/>
    </xf>
    <xf numFmtId="0" fontId="11" fillId="0" borderId="10" xfId="67" applyFont="1" applyFill="1" applyBorder="1" applyAlignment="1">
      <alignment horizontal="center" wrapText="1"/>
      <protection/>
    </xf>
    <xf numFmtId="2" fontId="5" fillId="0" borderId="0" xfId="67" applyNumberFormat="1" applyFont="1" applyBorder="1" applyAlignment="1">
      <alignment wrapText="1"/>
      <protection/>
    </xf>
    <xf numFmtId="0" fontId="5" fillId="0" borderId="0" xfId="67" applyFont="1" applyBorder="1">
      <alignment/>
      <protection/>
    </xf>
    <xf numFmtId="2" fontId="5" fillId="0" borderId="0" xfId="67" applyNumberFormat="1" applyFont="1" applyBorder="1">
      <alignment/>
      <protection/>
    </xf>
    <xf numFmtId="2" fontId="12" fillId="0" borderId="0" xfId="67" applyNumberFormat="1" applyFont="1">
      <alignment/>
      <protection/>
    </xf>
    <xf numFmtId="0" fontId="12" fillId="0" borderId="0" xfId="67" applyFont="1" applyBorder="1">
      <alignment/>
      <protection/>
    </xf>
    <xf numFmtId="0" fontId="8" fillId="0" borderId="0" xfId="0" applyFont="1" applyAlignment="1">
      <alignment/>
    </xf>
    <xf numFmtId="0" fontId="10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7" applyNumberFormat="1" applyFont="1" applyBorder="1" applyAlignment="1">
      <alignment horizontal="center" vertical="center"/>
      <protection/>
    </xf>
    <xf numFmtId="9" fontId="2" fillId="0" borderId="10" xfId="79" applyFont="1" applyBorder="1" applyAlignment="1">
      <alignment horizontal="center" vertical="center"/>
    </xf>
    <xf numFmtId="0" fontId="4" fillId="0" borderId="10" xfId="67" applyFont="1" applyBorder="1" applyAlignment="1">
      <alignment horizontal="center" vertical="center"/>
      <protection/>
    </xf>
    <xf numFmtId="2" fontId="7" fillId="0" borderId="10" xfId="67" applyNumberFormat="1" applyFont="1" applyBorder="1" applyAlignment="1">
      <alignment horizontal="center" vertical="center"/>
      <protection/>
    </xf>
    <xf numFmtId="2" fontId="7" fillId="0" borderId="10" xfId="67" applyNumberFormat="1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vertical="center" wrapText="1"/>
      <protection/>
    </xf>
    <xf numFmtId="0" fontId="4" fillId="0" borderId="0" xfId="67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9" fontId="5" fillId="33" borderId="0" xfId="8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4" fillId="0" borderId="0" xfId="67" applyNumberFormat="1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2" fillId="0" borderId="0" xfId="79" applyFont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/>
    </xf>
    <xf numFmtId="9" fontId="16" fillId="0" borderId="10" xfId="79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16" fillId="0" borderId="0" xfId="65" applyNumberFormat="1" applyFont="1" applyFill="1" applyBorder="1" applyAlignment="1">
      <alignment horizontal="right"/>
      <protection/>
    </xf>
    <xf numFmtId="2" fontId="16" fillId="0" borderId="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9" fontId="3" fillId="0" borderId="10" xfId="79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/>
    </xf>
    <xf numFmtId="9" fontId="0" fillId="0" borderId="10" xfId="79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0" fillId="0" borderId="10" xfId="79" applyFont="1" applyBorder="1" applyAlignment="1">
      <alignment/>
    </xf>
    <xf numFmtId="9" fontId="16" fillId="0" borderId="10" xfId="79" applyFont="1" applyBorder="1" applyAlignment="1">
      <alignment/>
    </xf>
    <xf numFmtId="0" fontId="7" fillId="33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/>
    </xf>
    <xf numFmtId="0" fontId="11" fillId="0" borderId="0" xfId="67" applyFont="1" applyFill="1" applyBorder="1" applyAlignment="1">
      <alignment horizontal="center" wrapText="1"/>
      <protection/>
    </xf>
    <xf numFmtId="1" fontId="16" fillId="0" borderId="10" xfId="0" applyNumberFormat="1" applyFont="1" applyBorder="1" applyAlignment="1">
      <alignment/>
    </xf>
    <xf numFmtId="0" fontId="5" fillId="0" borderId="0" xfId="67" applyFont="1" applyFill="1" applyBorder="1" applyAlignment="1">
      <alignment horizontal="center" wrapText="1"/>
      <protection/>
    </xf>
    <xf numFmtId="9" fontId="0" fillId="0" borderId="0" xfId="79" applyFont="1" applyBorder="1" applyAlignment="1">
      <alignment/>
    </xf>
    <xf numFmtId="9" fontId="16" fillId="0" borderId="0" xfId="79" applyFont="1" applyBorder="1" applyAlignment="1">
      <alignment/>
    </xf>
    <xf numFmtId="0" fontId="10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7" applyFont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9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9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9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right" vertical="center" wrapText="1"/>
    </xf>
    <xf numFmtId="0" fontId="3" fillId="34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9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9" fontId="69" fillId="0" borderId="0" xfId="79" applyFont="1" applyFill="1" applyBorder="1" applyAlignment="1">
      <alignment vertical="center"/>
    </xf>
    <xf numFmtId="2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70" fillId="0" borderId="0" xfId="67" applyFont="1" applyBorder="1" applyAlignment="1">
      <alignment horizontal="center" wrapText="1"/>
      <protection/>
    </xf>
    <xf numFmtId="0" fontId="71" fillId="0" borderId="0" xfId="67" applyFont="1">
      <alignment/>
      <protection/>
    </xf>
    <xf numFmtId="0" fontId="2" fillId="35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9" fontId="3" fillId="0" borderId="0" xfId="79" applyFont="1" applyBorder="1" applyAlignment="1">
      <alignment horizontal="right" wrapText="1"/>
    </xf>
    <xf numFmtId="2" fontId="0" fillId="33" borderId="10" xfId="0" applyNumberFormat="1" applyFont="1" applyFill="1" applyBorder="1" applyAlignment="1">
      <alignment/>
    </xf>
    <xf numFmtId="9" fontId="0" fillId="0" borderId="10" xfId="79" applyFont="1" applyBorder="1" applyAlignment="1">
      <alignment horizontal="right" vertical="center" wrapText="1"/>
    </xf>
    <xf numFmtId="9" fontId="16" fillId="0" borderId="10" xfId="79" applyFont="1" applyBorder="1" applyAlignment="1">
      <alignment horizontal="right" vertical="center" wrapText="1"/>
    </xf>
    <xf numFmtId="2" fontId="3" fillId="35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79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9" fontId="2" fillId="0" borderId="10" xfId="79" applyFont="1" applyBorder="1" applyAlignment="1">
      <alignment horizontal="center" vertical="center" wrapText="1"/>
    </xf>
    <xf numFmtId="2" fontId="3" fillId="0" borderId="10" xfId="79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2" fontId="16" fillId="0" borderId="10" xfId="65" applyNumberFormat="1" applyFont="1" applyFill="1" applyBorder="1" applyAlignment="1">
      <alignment horizontal="right"/>
      <protection/>
    </xf>
    <xf numFmtId="2" fontId="16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top"/>
    </xf>
    <xf numFmtId="9" fontId="3" fillId="0" borderId="0" xfId="79" applyFon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9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9" fontId="16" fillId="33" borderId="10" xfId="79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top" wrapText="1"/>
    </xf>
    <xf numFmtId="9" fontId="2" fillId="0" borderId="0" xfId="79" applyFont="1" applyBorder="1" applyAlignment="1">
      <alignment horizontal="right" wrapText="1"/>
    </xf>
    <xf numFmtId="1" fontId="0" fillId="0" borderId="10" xfId="0" applyNumberFormat="1" applyFont="1" applyBorder="1" applyAlignment="1">
      <alignment/>
    </xf>
    <xf numFmtId="9" fontId="0" fillId="33" borderId="10" xfId="79" applyFont="1" applyFill="1" applyBorder="1" applyAlignment="1">
      <alignment/>
    </xf>
    <xf numFmtId="2" fontId="17" fillId="0" borderId="0" xfId="76" applyNumberFormat="1" applyFont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/>
    </xf>
    <xf numFmtId="9" fontId="2" fillId="33" borderId="10" xfId="79" applyFont="1" applyFill="1" applyBorder="1" applyAlignment="1" quotePrefix="1">
      <alignment horizontal="center"/>
    </xf>
    <xf numFmtId="9" fontId="2" fillId="33" borderId="10" xfId="79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1" fontId="3" fillId="33" borderId="16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9" fontId="2" fillId="0" borderId="10" xfId="79" applyFont="1" applyBorder="1" applyAlignment="1">
      <alignment/>
    </xf>
    <xf numFmtId="1" fontId="3" fillId="33" borderId="16" xfId="67" applyNumberFormat="1" applyFont="1" applyFill="1" applyBorder="1" applyAlignment="1">
      <alignment horizontal="right"/>
      <protection/>
    </xf>
    <xf numFmtId="1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9" fontId="2" fillId="0" borderId="0" xfId="79" applyFont="1" applyFill="1" applyBorder="1" applyAlignment="1">
      <alignment/>
    </xf>
    <xf numFmtId="9" fontId="2" fillId="0" borderId="10" xfId="79" applyFont="1" applyFill="1" applyBorder="1" applyAlignment="1">
      <alignment horizontal="center" vertical="center" wrapText="1"/>
    </xf>
    <xf numFmtId="0" fontId="47" fillId="33" borderId="10" xfId="73" applyFont="1" applyFill="1" applyBorder="1" applyAlignment="1">
      <alignment horizontal="left" vertical="center"/>
      <protection/>
    </xf>
    <xf numFmtId="9" fontId="3" fillId="33" borderId="10" xfId="79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/>
    </xf>
    <xf numFmtId="9" fontId="2" fillId="33" borderId="10" xfId="79" applyFont="1" applyFill="1" applyBorder="1" applyAlignment="1">
      <alignment horizontal="center" vertical="center" wrapText="1"/>
    </xf>
    <xf numFmtId="9" fontId="3" fillId="0" borderId="10" xfId="79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9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2" fontId="4" fillId="0" borderId="10" xfId="67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7" xfId="67" applyFont="1" applyBorder="1" applyAlignment="1">
      <alignment horizontal="left" vertical="center"/>
      <protection/>
    </xf>
    <xf numFmtId="0" fontId="21" fillId="0" borderId="0" xfId="67" applyFont="1" applyBorder="1" applyAlignment="1">
      <alignment horizontal="center" vertical="center"/>
      <protection/>
    </xf>
    <xf numFmtId="0" fontId="19" fillId="0" borderId="0" xfId="67" applyFont="1" applyBorder="1">
      <alignment/>
      <protection/>
    </xf>
    <xf numFmtId="0" fontId="19" fillId="0" borderId="10" xfId="67" applyFont="1" applyBorder="1" applyAlignment="1">
      <alignment horizontal="center" vertical="top" wrapText="1"/>
      <protection/>
    </xf>
    <xf numFmtId="0" fontId="19" fillId="0" borderId="0" xfId="67" applyFont="1" applyBorder="1" applyAlignment="1">
      <alignment horizontal="center" vertical="top" wrapText="1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/>
    </xf>
    <xf numFmtId="0" fontId="19" fillId="0" borderId="0" xfId="67" applyFont="1" applyBorder="1" applyAlignment="1">
      <alignment horizontal="right"/>
      <protection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67" applyFont="1" applyFill="1" applyBorder="1" applyAlignment="1">
      <alignment horizontal="right"/>
      <protection/>
    </xf>
    <xf numFmtId="0" fontId="18" fillId="0" borderId="10" xfId="67" applyFont="1" applyBorder="1">
      <alignment/>
      <protection/>
    </xf>
    <xf numFmtId="0" fontId="18" fillId="0" borderId="17" xfId="67" applyFont="1" applyBorder="1" applyAlignment="1">
      <alignment horizontal="right"/>
      <protection/>
    </xf>
    <xf numFmtId="0" fontId="18" fillId="0" borderId="0" xfId="67" applyFont="1" applyBorder="1" applyAlignment="1">
      <alignment horizontal="right"/>
      <protection/>
    </xf>
    <xf numFmtId="0" fontId="18" fillId="0" borderId="0" xfId="67" applyFont="1" applyBorder="1">
      <alignment/>
      <protection/>
    </xf>
    <xf numFmtId="0" fontId="18" fillId="0" borderId="17" xfId="67" applyFont="1" applyBorder="1">
      <alignment/>
      <protection/>
    </xf>
    <xf numFmtId="0" fontId="19" fillId="0" borderId="18" xfId="67" applyFont="1" applyBorder="1" applyAlignment="1">
      <alignment horizontal="center"/>
      <protection/>
    </xf>
    <xf numFmtId="0" fontId="19" fillId="0" borderId="16" xfId="67" applyFont="1" applyBorder="1" applyAlignment="1">
      <alignment horizontal="center"/>
      <protection/>
    </xf>
    <xf numFmtId="0" fontId="19" fillId="0" borderId="10" xfId="67" applyFont="1" applyBorder="1" applyAlignment="1">
      <alignment horizontal="center"/>
      <protection/>
    </xf>
    <xf numFmtId="0" fontId="19" fillId="0" borderId="10" xfId="67" applyFont="1" applyBorder="1">
      <alignment/>
      <protection/>
    </xf>
    <xf numFmtId="1" fontId="19" fillId="0" borderId="10" xfId="67" applyNumberFormat="1" applyFont="1" applyBorder="1">
      <alignment/>
      <protection/>
    </xf>
    <xf numFmtId="2" fontId="19" fillId="0" borderId="10" xfId="67" applyNumberFormat="1" applyFont="1" applyBorder="1">
      <alignment/>
      <protection/>
    </xf>
    <xf numFmtId="9" fontId="18" fillId="0" borderId="10" xfId="81" applyFont="1" applyBorder="1" applyAlignment="1">
      <alignment/>
    </xf>
    <xf numFmtId="0" fontId="19" fillId="0" borderId="17" xfId="67" applyFont="1" applyBorder="1">
      <alignment/>
      <protection/>
    </xf>
    <xf numFmtId="0" fontId="22" fillId="0" borderId="10" xfId="67" applyFont="1" applyBorder="1" applyAlignment="1">
      <alignment horizontal="center"/>
      <protection/>
    </xf>
    <xf numFmtId="0" fontId="22" fillId="0" borderId="0" xfId="67" applyFont="1" applyBorder="1">
      <alignment/>
      <protection/>
    </xf>
    <xf numFmtId="2" fontId="19" fillId="0" borderId="10" xfId="0" applyNumberFormat="1" applyFont="1" applyBorder="1" applyAlignment="1">
      <alignment/>
    </xf>
    <xf numFmtId="9" fontId="19" fillId="35" borderId="10" xfId="81" applyFont="1" applyFill="1" applyBorder="1" applyAlignment="1">
      <alignment vertical="center"/>
    </xf>
    <xf numFmtId="0" fontId="22" fillId="0" borderId="17" xfId="67" applyFont="1" applyFill="1" applyBorder="1" applyAlignment="1">
      <alignment horizontal="left"/>
      <protection/>
    </xf>
    <xf numFmtId="0" fontId="18" fillId="0" borderId="0" xfId="67" applyFont="1" applyFill="1" applyBorder="1" applyAlignment="1">
      <alignment horizontal="right"/>
      <protection/>
    </xf>
    <xf numFmtId="2" fontId="23" fillId="0" borderId="0" xfId="67" applyNumberFormat="1" applyFont="1" applyBorder="1" applyAlignment="1">
      <alignment horizontal="center" vertical="top" wrapText="1"/>
      <protection/>
    </xf>
    <xf numFmtId="9" fontId="23" fillId="0" borderId="0" xfId="81" applyFont="1" applyBorder="1" applyAlignment="1">
      <alignment horizontal="center" vertical="top" wrapText="1"/>
    </xf>
    <xf numFmtId="2" fontId="18" fillId="0" borderId="0" xfId="67" applyNumberFormat="1" applyFont="1" applyFill="1" applyBorder="1" applyAlignment="1">
      <alignment vertical="center"/>
      <protection/>
    </xf>
    <xf numFmtId="9" fontId="18" fillId="0" borderId="0" xfId="81" applyFont="1" applyFill="1" applyBorder="1" applyAlignment="1">
      <alignment vertical="center"/>
    </xf>
    <xf numFmtId="0" fontId="20" fillId="0" borderId="17" xfId="67" applyFont="1" applyBorder="1">
      <alignment/>
      <protection/>
    </xf>
    <xf numFmtId="0" fontId="19" fillId="0" borderId="17" xfId="67" applyFont="1" applyBorder="1" applyAlignment="1">
      <alignment horizontal="center" vertical="center"/>
      <protection/>
    </xf>
    <xf numFmtId="2" fontId="19" fillId="0" borderId="0" xfId="67" applyNumberFormat="1" applyFont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0" xfId="67" applyNumberFormat="1" applyFont="1" applyBorder="1" applyAlignment="1">
      <alignment horizontal="right"/>
      <protection/>
    </xf>
    <xf numFmtId="178" fontId="19" fillId="0" borderId="10" xfId="0" applyNumberFormat="1" applyFont="1" applyBorder="1" applyAlignment="1">
      <alignment/>
    </xf>
    <xf numFmtId="178" fontId="19" fillId="0" borderId="0" xfId="0" applyNumberFormat="1" applyFont="1" applyAlignment="1">
      <alignment/>
    </xf>
    <xf numFmtId="0" fontId="24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1" xfId="67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wrapText="1"/>
    </xf>
    <xf numFmtId="0" fontId="18" fillId="0" borderId="17" xfId="67" applyFont="1" applyBorder="1" applyAlignment="1">
      <alignment horizontal="center"/>
      <protection/>
    </xf>
    <xf numFmtId="0" fontId="18" fillId="0" borderId="0" xfId="67" applyFont="1" applyBorder="1" applyAlignment="1">
      <alignment horizontal="center"/>
      <protection/>
    </xf>
    <xf numFmtId="0" fontId="18" fillId="0" borderId="17" xfId="67" applyFont="1" applyFill="1" applyBorder="1">
      <alignment/>
      <protection/>
    </xf>
    <xf numFmtId="0" fontId="19" fillId="0" borderId="0" xfId="67" applyFont="1" applyFill="1" applyBorder="1">
      <alignment/>
      <protection/>
    </xf>
    <xf numFmtId="0" fontId="19" fillId="0" borderId="18" xfId="67" applyFont="1" applyFill="1" applyBorder="1" applyAlignment="1">
      <alignment horizontal="center"/>
      <protection/>
    </xf>
    <xf numFmtId="0" fontId="19" fillId="0" borderId="16" xfId="67" applyFont="1" applyFill="1" applyBorder="1" applyAlignment="1">
      <alignment horizontal="center"/>
      <protection/>
    </xf>
    <xf numFmtId="0" fontId="19" fillId="0" borderId="10" xfId="67" applyFont="1" applyFill="1" applyBorder="1" applyAlignment="1">
      <alignment horizontal="center"/>
      <protection/>
    </xf>
    <xf numFmtId="0" fontId="19" fillId="0" borderId="10" xfId="67" applyFont="1" applyFill="1" applyBorder="1" applyAlignment="1">
      <alignment horizontal="left"/>
      <protection/>
    </xf>
    <xf numFmtId="1" fontId="19" fillId="0" borderId="10" xfId="67" applyNumberFormat="1" applyFont="1" applyFill="1" applyBorder="1" applyAlignment="1">
      <alignment horizontal="right"/>
      <protection/>
    </xf>
    <xf numFmtId="2" fontId="19" fillId="0" borderId="10" xfId="67" applyNumberFormat="1" applyFont="1" applyFill="1" applyBorder="1" applyAlignment="1">
      <alignment horizontal="right"/>
      <protection/>
    </xf>
    <xf numFmtId="9" fontId="18" fillId="0" borderId="10" xfId="81" applyFont="1" applyFill="1" applyBorder="1" applyAlignment="1">
      <alignment/>
    </xf>
    <xf numFmtId="0" fontId="19" fillId="0" borderId="17" xfId="67" applyFont="1" applyFill="1" applyBorder="1">
      <alignment/>
      <protection/>
    </xf>
    <xf numFmtId="0" fontId="19" fillId="0" borderId="10" xfId="67" applyFont="1" applyFill="1" applyBorder="1" applyAlignment="1">
      <alignment horizontal="center" vertical="top" wrapText="1"/>
      <protection/>
    </xf>
    <xf numFmtId="0" fontId="22" fillId="0" borderId="10" xfId="67" applyFont="1" applyFill="1" applyBorder="1" applyAlignment="1">
      <alignment horizontal="center"/>
      <protection/>
    </xf>
    <xf numFmtId="0" fontId="22" fillId="0" borderId="0" xfId="67" applyFont="1" applyFill="1" applyBorder="1">
      <alignment/>
      <protection/>
    </xf>
    <xf numFmtId="9" fontId="19" fillId="0" borderId="10" xfId="81" applyFont="1" applyFill="1" applyBorder="1" applyAlignment="1">
      <alignment/>
    </xf>
    <xf numFmtId="0" fontId="19" fillId="0" borderId="12" xfId="67" applyFont="1" applyFill="1" applyBorder="1">
      <alignment/>
      <protection/>
    </xf>
    <xf numFmtId="2" fontId="0" fillId="0" borderId="10" xfId="0" applyNumberForma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0" fontId="19" fillId="0" borderId="10" xfId="67" applyFont="1" applyFill="1" applyBorder="1" applyAlignment="1">
      <alignment horizontal="center"/>
      <protection/>
    </xf>
    <xf numFmtId="0" fontId="19" fillId="0" borderId="10" xfId="67" applyFont="1" applyFill="1" applyBorder="1" applyAlignment="1">
      <alignment horizontal="center" vertical="top" wrapText="1"/>
      <protection/>
    </xf>
    <xf numFmtId="0" fontId="22" fillId="0" borderId="18" xfId="67" applyFont="1" applyFill="1" applyBorder="1" applyAlignment="1">
      <alignment horizontal="center"/>
      <protection/>
    </xf>
    <xf numFmtId="0" fontId="22" fillId="0" borderId="19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 horizontal="center"/>
      <protection/>
    </xf>
    <xf numFmtId="0" fontId="19" fillId="0" borderId="15" xfId="67" applyFont="1" applyFill="1" applyBorder="1" applyAlignment="1">
      <alignment horizontal="center" vertical="center" wrapText="1"/>
      <protection/>
    </xf>
    <xf numFmtId="0" fontId="19" fillId="0" borderId="20" xfId="67" applyFont="1" applyFill="1" applyBorder="1" applyAlignment="1">
      <alignment horizontal="center" vertical="center" wrapText="1"/>
      <protection/>
    </xf>
    <xf numFmtId="0" fontId="19" fillId="0" borderId="11" xfId="67" applyFont="1" applyFill="1" applyBorder="1" applyAlignment="1">
      <alignment horizontal="center" vertical="center" wrapText="1"/>
      <protection/>
    </xf>
    <xf numFmtId="0" fontId="18" fillId="0" borderId="10" xfId="67" applyFont="1" applyBorder="1" applyAlignment="1">
      <alignment horizontal="center"/>
      <protection/>
    </xf>
    <xf numFmtId="0" fontId="19" fillId="0" borderId="15" xfId="67" applyFont="1" applyFill="1" applyBorder="1" applyAlignment="1">
      <alignment horizontal="center" vertical="center"/>
      <protection/>
    </xf>
    <xf numFmtId="0" fontId="19" fillId="0" borderId="21" xfId="67" applyFont="1" applyFill="1" applyBorder="1" applyAlignment="1">
      <alignment horizontal="center" vertical="center"/>
      <protection/>
    </xf>
    <xf numFmtId="0" fontId="19" fillId="0" borderId="18" xfId="67" applyFont="1" applyFill="1" applyBorder="1" applyAlignment="1">
      <alignment horizontal="center"/>
      <protection/>
    </xf>
    <xf numFmtId="0" fontId="19" fillId="0" borderId="16" xfId="67" applyFont="1" applyFill="1" applyBorder="1" applyAlignment="1">
      <alignment horizontal="center"/>
      <protection/>
    </xf>
    <xf numFmtId="0" fontId="19" fillId="0" borderId="10" xfId="67" applyFont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9" fillId="0" borderId="15" xfId="67" applyFont="1" applyBorder="1" applyAlignment="1">
      <alignment horizontal="center" vertical="center"/>
      <protection/>
    </xf>
    <xf numFmtId="0" fontId="19" fillId="0" borderId="21" xfId="67" applyFont="1" applyBorder="1" applyAlignment="1">
      <alignment horizontal="center" vertical="center"/>
      <protection/>
    </xf>
    <xf numFmtId="0" fontId="19" fillId="0" borderId="18" xfId="67" applyFont="1" applyBorder="1" applyAlignment="1">
      <alignment horizontal="center"/>
      <protection/>
    </xf>
    <xf numFmtId="0" fontId="19" fillId="0" borderId="16" xfId="67" applyFont="1" applyBorder="1" applyAlignment="1">
      <alignment horizontal="center"/>
      <protection/>
    </xf>
    <xf numFmtId="0" fontId="19" fillId="0" borderId="10" xfId="67" applyFont="1" applyBorder="1" applyAlignment="1">
      <alignment horizontal="center"/>
      <protection/>
    </xf>
    <xf numFmtId="0" fontId="19" fillId="0" borderId="15" xfId="67" applyFont="1" applyBorder="1" applyAlignment="1">
      <alignment horizontal="center" vertical="center" wrapText="1"/>
      <protection/>
    </xf>
    <xf numFmtId="0" fontId="19" fillId="0" borderId="20" xfId="67" applyFont="1" applyBorder="1" applyAlignment="1">
      <alignment horizontal="center" vertical="center" wrapText="1"/>
      <protection/>
    </xf>
    <xf numFmtId="0" fontId="19" fillId="0" borderId="21" xfId="6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2" xfId="64"/>
    <cellStyle name="Normal 2 2" xfId="65"/>
    <cellStyle name="Normal 2 3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Normal 6" xfId="73"/>
    <cellStyle name="Normal 7" xfId="74"/>
    <cellStyle name="Normal 7 2" xfId="75"/>
    <cellStyle name="Normal_calculation -utt" xfId="76"/>
    <cellStyle name="Note" xfId="77"/>
    <cellStyle name="Output" xfId="78"/>
    <cellStyle name="Percent" xfId="79"/>
    <cellStyle name="Percent 2" xfId="80"/>
    <cellStyle name="Percent 2 2" xfId="81"/>
    <cellStyle name="Percent 2 2 2" xfId="82"/>
    <cellStyle name="Percent 2 3" xfId="83"/>
    <cellStyle name="Percent 2 3 2" xfId="84"/>
    <cellStyle name="Percent 6" xfId="85"/>
    <cellStyle name="Percent 6 2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327</xdr:row>
      <xdr:rowOff>0</xdr:rowOff>
    </xdr:from>
    <xdr:to>
      <xdr:col>6</xdr:col>
      <xdr:colOff>533400</xdr:colOff>
      <xdr:row>327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61607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327</xdr:row>
      <xdr:rowOff>0</xdr:rowOff>
    </xdr:from>
    <xdr:to>
      <xdr:col>3</xdr:col>
      <xdr:colOff>333375</xdr:colOff>
      <xdr:row>327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61607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327</xdr:row>
      <xdr:rowOff>0</xdr:rowOff>
    </xdr:from>
    <xdr:to>
      <xdr:col>5</xdr:col>
      <xdr:colOff>285750</xdr:colOff>
      <xdr:row>327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61607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0"/>
  <sheetViews>
    <sheetView tabSelected="1" view="pageBreakPreview" zoomScaleNormal="106" zoomScaleSheetLayoutView="100" zoomScalePageLayoutView="0" workbookViewId="0" topLeftCell="A803">
      <selection activeCell="B793" sqref="B793"/>
    </sheetView>
  </sheetViews>
  <sheetFormatPr defaultColWidth="9.140625" defaultRowHeight="12.75"/>
  <cols>
    <col min="1" max="1" width="15.8515625" style="9" customWidth="1"/>
    <col min="2" max="2" width="20.00390625" style="9" customWidth="1"/>
    <col min="3" max="3" width="17.7109375" style="9" customWidth="1"/>
    <col min="4" max="4" width="14.57421875" style="9" customWidth="1"/>
    <col min="5" max="5" width="16.140625" style="9" customWidth="1"/>
    <col min="6" max="6" width="17.00390625" style="9" customWidth="1"/>
    <col min="7" max="7" width="13.421875" style="9" customWidth="1"/>
    <col min="8" max="8" width="15.57421875" style="9" customWidth="1"/>
    <col min="9" max="16384" width="9.140625" style="9" customWidth="1"/>
  </cols>
  <sheetData>
    <row r="1" spans="1:8" ht="14.25">
      <c r="A1" s="350" t="s">
        <v>0</v>
      </c>
      <c r="B1" s="351"/>
      <c r="C1" s="351"/>
      <c r="D1" s="351"/>
      <c r="E1" s="351"/>
      <c r="F1" s="351"/>
      <c r="G1" s="351"/>
      <c r="H1" s="352"/>
    </row>
    <row r="2" spans="1:8" ht="14.25">
      <c r="A2" s="353" t="s">
        <v>1</v>
      </c>
      <c r="B2" s="354"/>
      <c r="C2" s="354"/>
      <c r="D2" s="354"/>
      <c r="E2" s="354"/>
      <c r="F2" s="354"/>
      <c r="G2" s="354"/>
      <c r="H2" s="355"/>
    </row>
    <row r="3" spans="1:8" ht="14.25">
      <c r="A3" s="353" t="s">
        <v>150</v>
      </c>
      <c r="B3" s="354"/>
      <c r="C3" s="354"/>
      <c r="D3" s="354"/>
      <c r="E3" s="354"/>
      <c r="F3" s="354"/>
      <c r="G3" s="354"/>
      <c r="H3" s="355"/>
    </row>
    <row r="4" spans="1:8" ht="5.25" customHeight="1">
      <c r="A4" s="4"/>
      <c r="B4" s="5"/>
      <c r="C4" s="5"/>
      <c r="D4" s="5"/>
      <c r="E4" s="5"/>
      <c r="F4" s="5"/>
      <c r="G4" s="6"/>
      <c r="H4" s="7"/>
    </row>
    <row r="5" spans="1:8" ht="14.25">
      <c r="A5" s="356" t="s">
        <v>149</v>
      </c>
      <c r="B5" s="357"/>
      <c r="C5" s="357"/>
      <c r="D5" s="357"/>
      <c r="E5" s="357"/>
      <c r="F5" s="357"/>
      <c r="G5" s="357"/>
      <c r="H5" s="358"/>
    </row>
    <row r="6" spans="1:6" ht="5.25" customHeight="1">
      <c r="A6" s="8"/>
      <c r="B6" s="8"/>
      <c r="C6" s="8"/>
      <c r="D6" s="8"/>
      <c r="E6" s="8"/>
      <c r="F6" s="8"/>
    </row>
    <row r="7" spans="1:8" ht="14.25">
      <c r="A7" s="359" t="s">
        <v>2</v>
      </c>
      <c r="B7" s="359"/>
      <c r="C7" s="359"/>
      <c r="D7" s="359"/>
      <c r="E7" s="359"/>
      <c r="F7" s="359"/>
      <c r="G7" s="359"/>
      <c r="H7" s="359"/>
    </row>
    <row r="8" ht="4.5" customHeight="1"/>
    <row r="9" spans="1:8" ht="14.25">
      <c r="A9" s="359" t="s">
        <v>151</v>
      </c>
      <c r="B9" s="359"/>
      <c r="C9" s="359"/>
      <c r="D9" s="359"/>
      <c r="E9" s="359"/>
      <c r="F9" s="359"/>
      <c r="G9" s="359"/>
      <c r="H9" s="359"/>
    </row>
    <row r="10" ht="6.75" customHeight="1"/>
    <row r="11" spans="1:8" ht="14.25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8" ht="14.25">
      <c r="A12" s="10"/>
      <c r="B12" s="10"/>
      <c r="C12" s="10"/>
      <c r="D12" s="10"/>
      <c r="E12" s="10"/>
      <c r="F12" s="10"/>
      <c r="G12" s="10"/>
      <c r="H12" s="10"/>
    </row>
    <row r="13" spans="1:8" ht="12.75" customHeight="1">
      <c r="A13" s="347" t="s">
        <v>4</v>
      </c>
      <c r="B13" s="347"/>
      <c r="C13" s="219"/>
      <c r="D13" s="11"/>
      <c r="E13" s="11"/>
      <c r="F13" s="10"/>
      <c r="G13" s="10"/>
      <c r="H13" s="10"/>
    </row>
    <row r="14" spans="1:8" ht="6.75" customHeight="1">
      <c r="A14" s="12"/>
      <c r="B14" s="12"/>
      <c r="C14" s="219"/>
      <c r="D14" s="11"/>
      <c r="E14" s="11"/>
      <c r="F14" s="10"/>
      <c r="G14" s="10"/>
      <c r="H14" s="10"/>
    </row>
    <row r="15" spans="1:8" ht="66.75" customHeight="1">
      <c r="A15" s="220" t="s">
        <v>5</v>
      </c>
      <c r="B15" s="13" t="s">
        <v>152</v>
      </c>
      <c r="C15" s="13" t="s">
        <v>153</v>
      </c>
      <c r="D15" s="13" t="s">
        <v>6</v>
      </c>
      <c r="E15" s="220" t="s">
        <v>7</v>
      </c>
      <c r="F15" s="10"/>
      <c r="G15" s="10"/>
      <c r="H15" s="10"/>
    </row>
    <row r="16" spans="1:5" ht="14.25">
      <c r="A16" s="221" t="s">
        <v>8</v>
      </c>
      <c r="B16" s="222">
        <v>856056</v>
      </c>
      <c r="C16" s="223">
        <v>817896</v>
      </c>
      <c r="D16" s="224">
        <f>C16-B16</f>
        <v>-38160</v>
      </c>
      <c r="E16" s="225">
        <f>D16/B16</f>
        <v>-0.04457652303120357</v>
      </c>
    </row>
    <row r="17" spans="1:8" ht="14.25">
      <c r="A17" s="221" t="s">
        <v>9</v>
      </c>
      <c r="B17" s="222">
        <v>620840</v>
      </c>
      <c r="C17" s="226">
        <v>558259</v>
      </c>
      <c r="D17" s="224">
        <f>C17-B17</f>
        <v>-62581</v>
      </c>
      <c r="E17" s="225">
        <f>D17/B17</f>
        <v>-0.10080052831647446</v>
      </c>
      <c r="F17" s="10"/>
      <c r="G17" s="11"/>
      <c r="H17" s="11"/>
    </row>
    <row r="18" spans="1:8" ht="14.25">
      <c r="A18" s="221" t="s">
        <v>122</v>
      </c>
      <c r="B18" s="222">
        <v>4800</v>
      </c>
      <c r="C18" s="226">
        <v>4275</v>
      </c>
      <c r="D18" s="224">
        <f>C18-B18</f>
        <v>-525</v>
      </c>
      <c r="E18" s="225">
        <f>D18/B18</f>
        <v>-0.109375</v>
      </c>
      <c r="F18" s="10"/>
      <c r="G18" s="11"/>
      <c r="H18" s="11"/>
    </row>
    <row r="19" spans="1:7" ht="14.25">
      <c r="A19" s="221" t="s">
        <v>10</v>
      </c>
      <c r="B19" s="227">
        <f>SUM(B16:B18)</f>
        <v>1481696</v>
      </c>
      <c r="C19" s="227">
        <f>SUM(C16:C18)</f>
        <v>1380430</v>
      </c>
      <c r="D19" s="224">
        <f>C19-B19</f>
        <v>-101266</v>
      </c>
      <c r="E19" s="225">
        <f>D19/B19</f>
        <v>-0.0683446536941451</v>
      </c>
      <c r="G19" s="97"/>
    </row>
    <row r="20" spans="7:8" ht="13.5" customHeight="1">
      <c r="G20" s="19"/>
      <c r="H20" s="19"/>
    </row>
    <row r="21" spans="1:4" ht="15.75" customHeight="1">
      <c r="A21" s="347" t="s">
        <v>11</v>
      </c>
      <c r="B21" s="347"/>
      <c r="C21" s="347"/>
      <c r="D21" s="347"/>
    </row>
    <row r="22" spans="1:4" ht="13.5" customHeight="1">
      <c r="A22" s="228"/>
      <c r="B22" s="228"/>
      <c r="C22" s="228"/>
      <c r="D22" s="228"/>
    </row>
    <row r="23" spans="1:7" ht="15" customHeight="1">
      <c r="A23" s="229" t="s">
        <v>13</v>
      </c>
      <c r="B23" s="230">
        <v>255</v>
      </c>
      <c r="C23" s="230">
        <v>240</v>
      </c>
      <c r="D23" s="231">
        <f>C23-B23</f>
        <v>-15</v>
      </c>
      <c r="E23" s="225">
        <f>D23/B23</f>
        <v>-0.058823529411764705</v>
      </c>
      <c r="G23" s="9" t="s">
        <v>12</v>
      </c>
    </row>
    <row r="24" spans="1:7" ht="15" customHeight="1">
      <c r="A24" s="229" t="s">
        <v>14</v>
      </c>
      <c r="B24" s="230">
        <v>255</v>
      </c>
      <c r="C24" s="230">
        <v>240</v>
      </c>
      <c r="D24" s="231">
        <f>C24-B24</f>
        <v>-15</v>
      </c>
      <c r="E24" s="225">
        <f>D24/B24</f>
        <v>-0.058823529411764705</v>
      </c>
      <c r="G24" s="9" t="s">
        <v>12</v>
      </c>
    </row>
    <row r="25" spans="1:5" ht="15" customHeight="1">
      <c r="A25" s="229" t="s">
        <v>122</v>
      </c>
      <c r="B25" s="230">
        <v>300</v>
      </c>
      <c r="C25" s="230">
        <v>290</v>
      </c>
      <c r="D25" s="231">
        <f>C25-B25</f>
        <v>-10</v>
      </c>
      <c r="E25" s="225">
        <f>D25/B25</f>
        <v>-0.03333333333333333</v>
      </c>
    </row>
    <row r="26" spans="1:5" ht="15" customHeight="1">
      <c r="A26" s="347"/>
      <c r="B26" s="347"/>
      <c r="C26" s="347"/>
      <c r="D26" s="347"/>
      <c r="E26" s="17"/>
    </row>
    <row r="27" spans="1:5" ht="16.5" customHeight="1">
      <c r="A27" s="349" t="s">
        <v>167</v>
      </c>
      <c r="B27" s="349"/>
      <c r="C27" s="349"/>
      <c r="D27" s="349"/>
      <c r="E27" s="17"/>
    </row>
    <row r="28" spans="1:7" ht="57.75" customHeight="1">
      <c r="A28" s="13" t="s">
        <v>5</v>
      </c>
      <c r="B28" s="13" t="s">
        <v>15</v>
      </c>
      <c r="C28" s="13" t="s">
        <v>16</v>
      </c>
      <c r="D28" s="13" t="s">
        <v>17</v>
      </c>
      <c r="E28" s="85" t="s">
        <v>7</v>
      </c>
      <c r="G28" s="9" t="s">
        <v>12</v>
      </c>
    </row>
    <row r="29" spans="1:8" ht="14.25">
      <c r="A29" s="221" t="s">
        <v>13</v>
      </c>
      <c r="B29" s="230">
        <f>B16*B23</f>
        <v>218294280</v>
      </c>
      <c r="C29" s="232">
        <v>196294533</v>
      </c>
      <c r="D29" s="231">
        <f>C29-B29</f>
        <v>-21999747</v>
      </c>
      <c r="E29" s="225">
        <f>D29/B29</f>
        <v>-0.1007802265822082</v>
      </c>
      <c r="G29" s="9" t="s">
        <v>12</v>
      </c>
      <c r="H29" s="9" t="s">
        <v>12</v>
      </c>
    </row>
    <row r="30" spans="1:8" ht="14.25">
      <c r="A30" s="221" t="s">
        <v>18</v>
      </c>
      <c r="B30" s="230">
        <f>B17*B24</f>
        <v>158314200</v>
      </c>
      <c r="C30" s="230">
        <v>133990349</v>
      </c>
      <c r="D30" s="231">
        <f>C30-B30</f>
        <v>-24323851</v>
      </c>
      <c r="E30" s="225">
        <f>D30/B30</f>
        <v>-0.15364288863538458</v>
      </c>
      <c r="G30" s="9" t="s">
        <v>12</v>
      </c>
      <c r="H30" s="9" t="s">
        <v>12</v>
      </c>
    </row>
    <row r="31" spans="1:5" ht="14.25">
      <c r="A31" s="221" t="s">
        <v>122</v>
      </c>
      <c r="B31" s="230">
        <f>B18*B25</f>
        <v>1440000</v>
      </c>
      <c r="C31" s="230">
        <v>1239355</v>
      </c>
      <c r="D31" s="231">
        <f>C31-B31</f>
        <v>-200645</v>
      </c>
      <c r="E31" s="225">
        <f>D31/B31</f>
        <v>-0.13933680555555555</v>
      </c>
    </row>
    <row r="32" spans="1:7" ht="17.25" customHeight="1">
      <c r="A32" s="221" t="s">
        <v>10</v>
      </c>
      <c r="B32" s="230">
        <f>SUM(B29:B31)</f>
        <v>378048480</v>
      </c>
      <c r="C32" s="230">
        <f>SUM(C29:C31)</f>
        <v>331524237</v>
      </c>
      <c r="D32" s="231">
        <f>C32-B32</f>
        <v>-46524243</v>
      </c>
      <c r="E32" s="225">
        <f>D32/B32</f>
        <v>-0.12306422446137066</v>
      </c>
      <c r="G32" s="9" t="s">
        <v>12</v>
      </c>
    </row>
    <row r="33" spans="1:7" ht="14.25">
      <c r="A33" s="12"/>
      <c r="B33" s="12"/>
      <c r="C33" s="12"/>
      <c r="D33" s="12"/>
      <c r="E33" s="17"/>
      <c r="G33" s="9" t="s">
        <v>12</v>
      </c>
    </row>
    <row r="34" spans="1:7" ht="18" customHeight="1">
      <c r="A34" s="347" t="s">
        <v>19</v>
      </c>
      <c r="B34" s="347"/>
      <c r="C34" s="347"/>
      <c r="D34" s="20"/>
      <c r="E34" s="233"/>
      <c r="G34" s="19"/>
    </row>
    <row r="35" spans="1:7" ht="18" customHeight="1">
      <c r="A35" s="347" t="s">
        <v>154</v>
      </c>
      <c r="B35" s="347"/>
      <c r="C35" s="347"/>
      <c r="D35" s="347"/>
      <c r="E35" s="347"/>
      <c r="F35" s="347"/>
      <c r="G35" s="347"/>
    </row>
    <row r="36" spans="1:7" ht="43.5" customHeight="1">
      <c r="A36" s="13" t="s">
        <v>20</v>
      </c>
      <c r="B36" s="13" t="s">
        <v>21</v>
      </c>
      <c r="C36" s="13" t="s">
        <v>22</v>
      </c>
      <c r="D36" s="13" t="s">
        <v>23</v>
      </c>
      <c r="E36" s="234" t="s">
        <v>24</v>
      </c>
      <c r="F36" s="13" t="s">
        <v>25</v>
      </c>
      <c r="G36" s="19"/>
    </row>
    <row r="37" spans="1:7" ht="12.75" customHeight="1">
      <c r="A37" s="13">
        <v>1</v>
      </c>
      <c r="B37" s="13">
        <v>2</v>
      </c>
      <c r="C37" s="13">
        <v>3</v>
      </c>
      <c r="D37" s="13">
        <v>4</v>
      </c>
      <c r="E37" s="13" t="s">
        <v>26</v>
      </c>
      <c r="F37" s="13">
        <v>6</v>
      </c>
      <c r="G37" s="19"/>
    </row>
    <row r="38" spans="1:7" ht="12.75" customHeight="1">
      <c r="A38" s="139">
        <v>1</v>
      </c>
      <c r="B38" s="235" t="s">
        <v>200</v>
      </c>
      <c r="C38" s="139">
        <v>881</v>
      </c>
      <c r="D38" s="139">
        <v>882</v>
      </c>
      <c r="E38" s="139">
        <f>C38-D38</f>
        <v>-1</v>
      </c>
      <c r="F38" s="236">
        <f>E38/C38</f>
        <v>-0.0011350737797956867</v>
      </c>
      <c r="G38" s="19"/>
    </row>
    <row r="39" spans="1:7" ht="12.75" customHeight="1">
      <c r="A39" s="139">
        <v>2</v>
      </c>
      <c r="B39" s="235" t="s">
        <v>201</v>
      </c>
      <c r="C39" s="139">
        <v>183</v>
      </c>
      <c r="D39" s="139">
        <v>183</v>
      </c>
      <c r="E39" s="139">
        <f aca="true" t="shared" si="0" ref="E39:E60">C39-D39</f>
        <v>0</v>
      </c>
      <c r="F39" s="236">
        <f aca="true" t="shared" si="1" ref="F39:F60">E39/C39</f>
        <v>0</v>
      </c>
      <c r="G39" s="19"/>
    </row>
    <row r="40" spans="1:7" ht="12.75" customHeight="1">
      <c r="A40" s="139">
        <v>3</v>
      </c>
      <c r="B40" s="235" t="s">
        <v>202</v>
      </c>
      <c r="C40" s="139">
        <v>399</v>
      </c>
      <c r="D40" s="139">
        <v>399</v>
      </c>
      <c r="E40" s="139">
        <f t="shared" si="0"/>
        <v>0</v>
      </c>
      <c r="F40" s="236">
        <f t="shared" si="1"/>
        <v>0</v>
      </c>
      <c r="G40" s="19"/>
    </row>
    <row r="41" spans="1:7" ht="12.75" customHeight="1">
      <c r="A41" s="139">
        <v>4</v>
      </c>
      <c r="B41" s="235" t="s">
        <v>203</v>
      </c>
      <c r="C41" s="139">
        <v>246</v>
      </c>
      <c r="D41" s="139">
        <v>246</v>
      </c>
      <c r="E41" s="139">
        <f t="shared" si="0"/>
        <v>0</v>
      </c>
      <c r="F41" s="236">
        <f t="shared" si="1"/>
        <v>0</v>
      </c>
      <c r="G41" s="19"/>
    </row>
    <row r="42" spans="1:7" ht="12.75" customHeight="1">
      <c r="A42" s="139">
        <v>5</v>
      </c>
      <c r="B42" s="235" t="s">
        <v>204</v>
      </c>
      <c r="C42" s="139">
        <v>442</v>
      </c>
      <c r="D42" s="139">
        <v>442</v>
      </c>
      <c r="E42" s="139">
        <f t="shared" si="0"/>
        <v>0</v>
      </c>
      <c r="F42" s="236">
        <f t="shared" si="1"/>
        <v>0</v>
      </c>
      <c r="G42" s="19"/>
    </row>
    <row r="43" spans="1:7" ht="12.75" customHeight="1">
      <c r="A43" s="139">
        <v>6</v>
      </c>
      <c r="B43" s="235" t="s">
        <v>205</v>
      </c>
      <c r="C43" s="139">
        <v>476</v>
      </c>
      <c r="D43" s="139">
        <v>476</v>
      </c>
      <c r="E43" s="139">
        <f t="shared" si="0"/>
        <v>0</v>
      </c>
      <c r="F43" s="236">
        <f t="shared" si="1"/>
        <v>0</v>
      </c>
      <c r="G43" s="19"/>
    </row>
    <row r="44" spans="1:7" ht="12.75" customHeight="1">
      <c r="A44" s="139">
        <v>7</v>
      </c>
      <c r="B44" s="235" t="s">
        <v>206</v>
      </c>
      <c r="C44" s="139">
        <v>614</v>
      </c>
      <c r="D44" s="139">
        <v>614</v>
      </c>
      <c r="E44" s="139">
        <f t="shared" si="0"/>
        <v>0</v>
      </c>
      <c r="F44" s="236">
        <f t="shared" si="1"/>
        <v>0</v>
      </c>
      <c r="G44" s="19"/>
    </row>
    <row r="45" spans="1:7" ht="12.75" customHeight="1">
      <c r="A45" s="139">
        <v>8</v>
      </c>
      <c r="B45" s="235" t="s">
        <v>207</v>
      </c>
      <c r="C45" s="139">
        <v>1112</v>
      </c>
      <c r="D45" s="139">
        <v>1112</v>
      </c>
      <c r="E45" s="139">
        <f t="shared" si="0"/>
        <v>0</v>
      </c>
      <c r="F45" s="236">
        <f t="shared" si="1"/>
        <v>0</v>
      </c>
      <c r="G45" s="19"/>
    </row>
    <row r="46" spans="1:7" ht="12.75" customHeight="1">
      <c r="A46" s="139">
        <v>9</v>
      </c>
      <c r="B46" s="235" t="s">
        <v>208</v>
      </c>
      <c r="C46" s="139">
        <v>382</v>
      </c>
      <c r="D46" s="139">
        <v>382</v>
      </c>
      <c r="E46" s="139">
        <f t="shared" si="0"/>
        <v>0</v>
      </c>
      <c r="F46" s="236">
        <f t="shared" si="1"/>
        <v>0</v>
      </c>
      <c r="G46" s="19"/>
    </row>
    <row r="47" spans="1:7" ht="12.75" customHeight="1">
      <c r="A47" s="139">
        <v>10</v>
      </c>
      <c r="B47" s="235" t="s">
        <v>209</v>
      </c>
      <c r="C47" s="139">
        <v>1234</v>
      </c>
      <c r="D47" s="139">
        <v>1234</v>
      </c>
      <c r="E47" s="139">
        <f t="shared" si="0"/>
        <v>0</v>
      </c>
      <c r="F47" s="236">
        <f t="shared" si="1"/>
        <v>0</v>
      </c>
      <c r="G47" s="19"/>
    </row>
    <row r="48" spans="1:7" ht="12.75" customHeight="1">
      <c r="A48" s="139">
        <v>11</v>
      </c>
      <c r="B48" s="235" t="s">
        <v>210</v>
      </c>
      <c r="C48" s="139">
        <v>982</v>
      </c>
      <c r="D48" s="139">
        <v>981</v>
      </c>
      <c r="E48" s="139">
        <f t="shared" si="0"/>
        <v>1</v>
      </c>
      <c r="F48" s="236">
        <f t="shared" si="1"/>
        <v>0.0010183299389002036</v>
      </c>
      <c r="G48" s="19"/>
    </row>
    <row r="49" spans="1:7" ht="12.75" customHeight="1">
      <c r="A49" s="139">
        <v>12</v>
      </c>
      <c r="B49" s="235" t="s">
        <v>211</v>
      </c>
      <c r="C49" s="139">
        <v>535</v>
      </c>
      <c r="D49" s="139">
        <v>535</v>
      </c>
      <c r="E49" s="139">
        <f t="shared" si="0"/>
        <v>0</v>
      </c>
      <c r="F49" s="236">
        <f t="shared" si="1"/>
        <v>0</v>
      </c>
      <c r="G49" s="19"/>
    </row>
    <row r="50" spans="1:7" ht="12.75" customHeight="1">
      <c r="A50" s="139">
        <v>13</v>
      </c>
      <c r="B50" s="235" t="s">
        <v>212</v>
      </c>
      <c r="C50" s="139">
        <v>1030</v>
      </c>
      <c r="D50" s="139">
        <v>1030</v>
      </c>
      <c r="E50" s="139">
        <f t="shared" si="0"/>
        <v>0</v>
      </c>
      <c r="F50" s="236">
        <f t="shared" si="1"/>
        <v>0</v>
      </c>
      <c r="G50" s="19"/>
    </row>
    <row r="51" spans="1:7" ht="12.75" customHeight="1">
      <c r="A51" s="139">
        <v>14</v>
      </c>
      <c r="B51" s="235" t="s">
        <v>213</v>
      </c>
      <c r="C51" s="139">
        <v>295</v>
      </c>
      <c r="D51" s="139">
        <v>295</v>
      </c>
      <c r="E51" s="139">
        <f t="shared" si="0"/>
        <v>0</v>
      </c>
      <c r="F51" s="236">
        <f t="shared" si="1"/>
        <v>0</v>
      </c>
      <c r="G51" s="19"/>
    </row>
    <row r="52" spans="1:7" ht="12.75" customHeight="1">
      <c r="A52" s="139">
        <v>15</v>
      </c>
      <c r="B52" s="235" t="s">
        <v>214</v>
      </c>
      <c r="C52" s="139">
        <v>360</v>
      </c>
      <c r="D52" s="139">
        <v>360</v>
      </c>
      <c r="E52" s="139">
        <f t="shared" si="0"/>
        <v>0</v>
      </c>
      <c r="F52" s="236">
        <f t="shared" si="1"/>
        <v>0</v>
      </c>
      <c r="G52" s="19"/>
    </row>
    <row r="53" spans="1:7" ht="12.75" customHeight="1">
      <c r="A53" s="139">
        <v>16</v>
      </c>
      <c r="B53" s="235" t="s">
        <v>215</v>
      </c>
      <c r="C53" s="139">
        <v>326</v>
      </c>
      <c r="D53" s="139">
        <v>326</v>
      </c>
      <c r="E53" s="139">
        <f t="shared" si="0"/>
        <v>0</v>
      </c>
      <c r="F53" s="236">
        <f t="shared" si="1"/>
        <v>0</v>
      </c>
      <c r="G53" s="19"/>
    </row>
    <row r="54" spans="1:7" ht="12.75" customHeight="1">
      <c r="A54" s="139">
        <v>17</v>
      </c>
      <c r="B54" s="235" t="s">
        <v>216</v>
      </c>
      <c r="C54" s="139">
        <v>423</v>
      </c>
      <c r="D54" s="139">
        <v>423</v>
      </c>
      <c r="E54" s="139">
        <f t="shared" si="0"/>
        <v>0</v>
      </c>
      <c r="F54" s="236">
        <f t="shared" si="1"/>
        <v>0</v>
      </c>
      <c r="G54" s="19"/>
    </row>
    <row r="55" spans="1:7" ht="12.75" customHeight="1">
      <c r="A55" s="139">
        <v>18</v>
      </c>
      <c r="B55" s="235" t="s">
        <v>217</v>
      </c>
      <c r="C55" s="139">
        <v>940</v>
      </c>
      <c r="D55" s="139">
        <v>940</v>
      </c>
      <c r="E55" s="139">
        <f t="shared" si="0"/>
        <v>0</v>
      </c>
      <c r="F55" s="236">
        <f t="shared" si="1"/>
        <v>0</v>
      </c>
      <c r="G55" s="19"/>
    </row>
    <row r="56" spans="1:7" ht="12.75" customHeight="1">
      <c r="A56" s="139">
        <v>19</v>
      </c>
      <c r="B56" s="235" t="s">
        <v>218</v>
      </c>
      <c r="C56" s="139">
        <v>555</v>
      </c>
      <c r="D56" s="139">
        <v>555</v>
      </c>
      <c r="E56" s="139">
        <f t="shared" si="0"/>
        <v>0</v>
      </c>
      <c r="F56" s="236">
        <f t="shared" si="1"/>
        <v>0</v>
      </c>
      <c r="G56" s="19"/>
    </row>
    <row r="57" spans="1:7" ht="12.75" customHeight="1">
      <c r="A57" s="139">
        <v>20</v>
      </c>
      <c r="B57" s="235" t="s">
        <v>219</v>
      </c>
      <c r="C57" s="139">
        <v>669</v>
      </c>
      <c r="D57" s="139">
        <v>669</v>
      </c>
      <c r="E57" s="139">
        <f t="shared" si="0"/>
        <v>0</v>
      </c>
      <c r="F57" s="236">
        <f t="shared" si="1"/>
        <v>0</v>
      </c>
      <c r="G57" s="19"/>
    </row>
    <row r="58" spans="1:7" ht="12.75" customHeight="1">
      <c r="A58" s="139">
        <v>21</v>
      </c>
      <c r="B58" s="235" t="s">
        <v>220</v>
      </c>
      <c r="C58" s="139">
        <v>443</v>
      </c>
      <c r="D58" s="139">
        <v>443</v>
      </c>
      <c r="E58" s="139">
        <f t="shared" si="0"/>
        <v>0</v>
      </c>
      <c r="F58" s="236">
        <f t="shared" si="1"/>
        <v>0</v>
      </c>
      <c r="G58" s="19"/>
    </row>
    <row r="59" spans="1:7" ht="12.75" customHeight="1">
      <c r="A59" s="139">
        <v>22</v>
      </c>
      <c r="B59" s="235" t="s">
        <v>221</v>
      </c>
      <c r="C59" s="139">
        <v>511</v>
      </c>
      <c r="D59" s="139">
        <v>511</v>
      </c>
      <c r="E59" s="139">
        <f t="shared" si="0"/>
        <v>0</v>
      </c>
      <c r="F59" s="236">
        <f t="shared" si="1"/>
        <v>0</v>
      </c>
      <c r="G59" s="19"/>
    </row>
    <row r="60" spans="1:7" ht="17.25" customHeight="1">
      <c r="A60" s="237"/>
      <c r="B60" s="238" t="s">
        <v>27</v>
      </c>
      <c r="C60" s="239">
        <f>SUM(C38:C59)</f>
        <v>13038</v>
      </c>
      <c r="D60" s="239">
        <f>SUM(D38:D59)</f>
        <v>13038</v>
      </c>
      <c r="E60" s="213">
        <f t="shared" si="0"/>
        <v>0</v>
      </c>
      <c r="F60" s="240">
        <f t="shared" si="1"/>
        <v>0</v>
      </c>
      <c r="G60" s="19"/>
    </row>
    <row r="61" spans="1:7" ht="12.75" customHeight="1">
      <c r="A61" s="15"/>
      <c r="B61" s="23"/>
      <c r="C61" s="24"/>
      <c r="D61" s="24"/>
      <c r="E61" s="24"/>
      <c r="F61" s="25"/>
      <c r="G61" s="19"/>
    </row>
    <row r="62" spans="1:8" ht="12.75" customHeight="1">
      <c r="A62" s="347" t="s">
        <v>165</v>
      </c>
      <c r="B62" s="347"/>
      <c r="C62" s="347"/>
      <c r="D62" s="347"/>
      <c r="E62" s="347"/>
      <c r="F62" s="347"/>
      <c r="G62" s="347"/>
      <c r="H62" s="347"/>
    </row>
    <row r="63" spans="1:7" ht="45.75" customHeight="1">
      <c r="A63" s="13" t="s">
        <v>20</v>
      </c>
      <c r="B63" s="13" t="s">
        <v>21</v>
      </c>
      <c r="C63" s="13" t="s">
        <v>22</v>
      </c>
      <c r="D63" s="13" t="s">
        <v>23</v>
      </c>
      <c r="E63" s="234" t="s">
        <v>24</v>
      </c>
      <c r="F63" s="13" t="s">
        <v>25</v>
      </c>
      <c r="G63" s="19"/>
    </row>
    <row r="64" spans="1:7" ht="12.75" customHeight="1">
      <c r="A64" s="13">
        <v>1</v>
      </c>
      <c r="B64" s="13">
        <v>2</v>
      </c>
      <c r="C64" s="13">
        <v>3</v>
      </c>
      <c r="D64" s="13">
        <v>4</v>
      </c>
      <c r="E64" s="13" t="s">
        <v>26</v>
      </c>
      <c r="F64" s="13">
        <v>6</v>
      </c>
      <c r="G64" s="19"/>
    </row>
    <row r="65" spans="1:7" ht="12.75" customHeight="1">
      <c r="A65" s="139">
        <v>1</v>
      </c>
      <c r="B65" s="173" t="s">
        <v>200</v>
      </c>
      <c r="C65" s="139">
        <v>38</v>
      </c>
      <c r="D65" s="139">
        <v>38</v>
      </c>
      <c r="E65" s="139">
        <f>C65-D65</f>
        <v>0</v>
      </c>
      <c r="F65" s="236">
        <f>E65/C65</f>
        <v>0</v>
      </c>
      <c r="G65" s="19"/>
    </row>
    <row r="66" spans="1:7" ht="12.75" customHeight="1">
      <c r="A66" s="139">
        <v>2</v>
      </c>
      <c r="B66" s="173" t="s">
        <v>201</v>
      </c>
      <c r="C66" s="139">
        <v>4</v>
      </c>
      <c r="D66" s="139">
        <v>4</v>
      </c>
      <c r="E66" s="139">
        <f aca="true" t="shared" si="2" ref="E66:E87">C66-D66</f>
        <v>0</v>
      </c>
      <c r="F66" s="236">
        <f aca="true" t="shared" si="3" ref="F66:F87">E66/C66</f>
        <v>0</v>
      </c>
      <c r="G66" s="19"/>
    </row>
    <row r="67" spans="1:7" ht="12.75" customHeight="1">
      <c r="A67" s="139">
        <v>3</v>
      </c>
      <c r="B67" s="173" t="s">
        <v>202</v>
      </c>
      <c r="C67" s="139">
        <v>16</v>
      </c>
      <c r="D67" s="139">
        <v>16</v>
      </c>
      <c r="E67" s="139">
        <f t="shared" si="2"/>
        <v>0</v>
      </c>
      <c r="F67" s="236">
        <f t="shared" si="3"/>
        <v>0</v>
      </c>
      <c r="G67" s="19"/>
    </row>
    <row r="68" spans="1:7" ht="12.75" customHeight="1">
      <c r="A68" s="139">
        <v>4</v>
      </c>
      <c r="B68" s="173" t="s">
        <v>203</v>
      </c>
      <c r="C68" s="139">
        <v>11</v>
      </c>
      <c r="D68" s="139">
        <v>11</v>
      </c>
      <c r="E68" s="139">
        <f t="shared" si="2"/>
        <v>0</v>
      </c>
      <c r="F68" s="236">
        <f t="shared" si="3"/>
        <v>0</v>
      </c>
      <c r="G68" s="19"/>
    </row>
    <row r="69" spans="1:7" ht="12.75" customHeight="1">
      <c r="A69" s="139">
        <v>5</v>
      </c>
      <c r="B69" s="173" t="s">
        <v>204</v>
      </c>
      <c r="C69" s="139">
        <v>4</v>
      </c>
      <c r="D69" s="139">
        <v>4</v>
      </c>
      <c r="E69" s="139">
        <f t="shared" si="2"/>
        <v>0</v>
      </c>
      <c r="F69" s="236">
        <f t="shared" si="3"/>
        <v>0</v>
      </c>
      <c r="G69" s="19"/>
    </row>
    <row r="70" spans="1:7" ht="12.75" customHeight="1">
      <c r="A70" s="139">
        <v>6</v>
      </c>
      <c r="B70" s="173" t="s">
        <v>205</v>
      </c>
      <c r="C70" s="139">
        <v>5</v>
      </c>
      <c r="D70" s="139">
        <v>5</v>
      </c>
      <c r="E70" s="139">
        <f t="shared" si="2"/>
        <v>0</v>
      </c>
      <c r="F70" s="236">
        <f t="shared" si="3"/>
        <v>0</v>
      </c>
      <c r="G70" s="19"/>
    </row>
    <row r="71" spans="1:7" ht="12.75" customHeight="1">
      <c r="A71" s="139">
        <v>7</v>
      </c>
      <c r="B71" s="173" t="s">
        <v>206</v>
      </c>
      <c r="C71" s="139">
        <v>17</v>
      </c>
      <c r="D71" s="139">
        <v>17</v>
      </c>
      <c r="E71" s="139">
        <f t="shared" si="2"/>
        <v>0</v>
      </c>
      <c r="F71" s="236">
        <f t="shared" si="3"/>
        <v>0</v>
      </c>
      <c r="G71" s="19"/>
    </row>
    <row r="72" spans="1:7" ht="12.75" customHeight="1">
      <c r="A72" s="139">
        <v>8</v>
      </c>
      <c r="B72" s="173" t="s">
        <v>207</v>
      </c>
      <c r="C72" s="139">
        <v>16</v>
      </c>
      <c r="D72" s="139">
        <v>16</v>
      </c>
      <c r="E72" s="139">
        <f t="shared" si="2"/>
        <v>0</v>
      </c>
      <c r="F72" s="236">
        <f t="shared" si="3"/>
        <v>0</v>
      </c>
      <c r="G72" s="19"/>
    </row>
    <row r="73" spans="1:7" ht="12.75" customHeight="1">
      <c r="A73" s="139">
        <v>9</v>
      </c>
      <c r="B73" s="173" t="s">
        <v>208</v>
      </c>
      <c r="C73" s="139">
        <v>8</v>
      </c>
      <c r="D73" s="139">
        <v>8</v>
      </c>
      <c r="E73" s="139">
        <f t="shared" si="2"/>
        <v>0</v>
      </c>
      <c r="F73" s="236">
        <f t="shared" si="3"/>
        <v>0</v>
      </c>
      <c r="G73" s="19"/>
    </row>
    <row r="74" spans="1:7" ht="12.75" customHeight="1">
      <c r="A74" s="139">
        <v>10</v>
      </c>
      <c r="B74" s="173" t="s">
        <v>209</v>
      </c>
      <c r="C74" s="139">
        <v>18</v>
      </c>
      <c r="D74" s="139">
        <v>18</v>
      </c>
      <c r="E74" s="139">
        <f t="shared" si="2"/>
        <v>0</v>
      </c>
      <c r="F74" s="236">
        <f t="shared" si="3"/>
        <v>0</v>
      </c>
      <c r="G74" s="19"/>
    </row>
    <row r="75" spans="1:7" ht="12.75" customHeight="1">
      <c r="A75" s="139">
        <v>11</v>
      </c>
      <c r="B75" s="173" t="s">
        <v>210</v>
      </c>
      <c r="C75" s="139">
        <v>29</v>
      </c>
      <c r="D75" s="139">
        <v>29</v>
      </c>
      <c r="E75" s="139">
        <f t="shared" si="2"/>
        <v>0</v>
      </c>
      <c r="F75" s="236">
        <f t="shared" si="3"/>
        <v>0</v>
      </c>
      <c r="G75" s="19"/>
    </row>
    <row r="76" spans="1:7" ht="12.75" customHeight="1">
      <c r="A76" s="139">
        <v>12</v>
      </c>
      <c r="B76" s="173" t="s">
        <v>211</v>
      </c>
      <c r="C76" s="139">
        <v>15</v>
      </c>
      <c r="D76" s="139">
        <v>15</v>
      </c>
      <c r="E76" s="139">
        <f t="shared" si="2"/>
        <v>0</v>
      </c>
      <c r="F76" s="236">
        <f t="shared" si="3"/>
        <v>0</v>
      </c>
      <c r="G76" s="19"/>
    </row>
    <row r="77" spans="1:7" ht="12.75" customHeight="1">
      <c r="A77" s="139">
        <v>13</v>
      </c>
      <c r="B77" s="173" t="s">
        <v>212</v>
      </c>
      <c r="C77" s="139">
        <v>40</v>
      </c>
      <c r="D77" s="139">
        <v>40</v>
      </c>
      <c r="E77" s="139">
        <f t="shared" si="2"/>
        <v>0</v>
      </c>
      <c r="F77" s="236">
        <f t="shared" si="3"/>
        <v>0</v>
      </c>
      <c r="G77" s="19"/>
    </row>
    <row r="78" spans="1:7" ht="12.75" customHeight="1">
      <c r="A78" s="139">
        <v>14</v>
      </c>
      <c r="B78" s="173" t="s">
        <v>213</v>
      </c>
      <c r="C78" s="139">
        <v>6</v>
      </c>
      <c r="D78" s="139">
        <v>6</v>
      </c>
      <c r="E78" s="139">
        <f t="shared" si="2"/>
        <v>0</v>
      </c>
      <c r="F78" s="236">
        <f t="shared" si="3"/>
        <v>0</v>
      </c>
      <c r="G78" s="19"/>
    </row>
    <row r="79" spans="1:8" ht="12.75" customHeight="1">
      <c r="A79" s="139">
        <v>15</v>
      </c>
      <c r="B79" s="173" t="s">
        <v>214</v>
      </c>
      <c r="C79" s="139">
        <v>16</v>
      </c>
      <c r="D79" s="139">
        <v>16</v>
      </c>
      <c r="E79" s="139">
        <f t="shared" si="2"/>
        <v>0</v>
      </c>
      <c r="F79" s="236">
        <f t="shared" si="3"/>
        <v>0</v>
      </c>
      <c r="G79" s="19"/>
      <c r="H79" s="9" t="s">
        <v>12</v>
      </c>
    </row>
    <row r="80" spans="1:7" ht="12.75" customHeight="1">
      <c r="A80" s="139">
        <v>16</v>
      </c>
      <c r="B80" s="173" t="s">
        <v>215</v>
      </c>
      <c r="C80" s="139">
        <v>7</v>
      </c>
      <c r="D80" s="139">
        <v>7</v>
      </c>
      <c r="E80" s="139">
        <f t="shared" si="2"/>
        <v>0</v>
      </c>
      <c r="F80" s="236">
        <f t="shared" si="3"/>
        <v>0</v>
      </c>
      <c r="G80" s="19"/>
    </row>
    <row r="81" spans="1:7" ht="12.75" customHeight="1">
      <c r="A81" s="139">
        <v>17</v>
      </c>
      <c r="B81" s="173" t="s">
        <v>216</v>
      </c>
      <c r="C81" s="139">
        <v>8</v>
      </c>
      <c r="D81" s="139">
        <v>8</v>
      </c>
      <c r="E81" s="139">
        <f t="shared" si="2"/>
        <v>0</v>
      </c>
      <c r="F81" s="236">
        <f t="shared" si="3"/>
        <v>0</v>
      </c>
      <c r="G81" s="19"/>
    </row>
    <row r="82" spans="1:7" ht="12.75" customHeight="1">
      <c r="A82" s="139">
        <v>18</v>
      </c>
      <c r="B82" s="173" t="s">
        <v>217</v>
      </c>
      <c r="C82" s="139">
        <v>30</v>
      </c>
      <c r="D82" s="139">
        <v>30</v>
      </c>
      <c r="E82" s="139">
        <f t="shared" si="2"/>
        <v>0</v>
      </c>
      <c r="F82" s="236">
        <f t="shared" si="3"/>
        <v>0</v>
      </c>
      <c r="G82" s="19"/>
    </row>
    <row r="83" spans="1:7" ht="12.75" customHeight="1">
      <c r="A83" s="139">
        <v>19</v>
      </c>
      <c r="B83" s="173" t="s">
        <v>218</v>
      </c>
      <c r="C83" s="139">
        <v>11</v>
      </c>
      <c r="D83" s="139">
        <v>11</v>
      </c>
      <c r="E83" s="139">
        <f t="shared" si="2"/>
        <v>0</v>
      </c>
      <c r="F83" s="236">
        <f t="shared" si="3"/>
        <v>0</v>
      </c>
      <c r="G83" s="19"/>
    </row>
    <row r="84" spans="1:7" ht="12.75" customHeight="1">
      <c r="A84" s="139">
        <v>20</v>
      </c>
      <c r="B84" s="173" t="s">
        <v>219</v>
      </c>
      <c r="C84" s="139">
        <v>21</v>
      </c>
      <c r="D84" s="139">
        <v>21</v>
      </c>
      <c r="E84" s="139">
        <f t="shared" si="2"/>
        <v>0</v>
      </c>
      <c r="F84" s="236">
        <f t="shared" si="3"/>
        <v>0</v>
      </c>
      <c r="G84" s="19"/>
    </row>
    <row r="85" spans="1:7" ht="12.75" customHeight="1">
      <c r="A85" s="139">
        <v>21</v>
      </c>
      <c r="B85" s="173" t="s">
        <v>220</v>
      </c>
      <c r="C85" s="139">
        <v>12</v>
      </c>
      <c r="D85" s="139">
        <v>12</v>
      </c>
      <c r="E85" s="139">
        <f t="shared" si="2"/>
        <v>0</v>
      </c>
      <c r="F85" s="236">
        <f t="shared" si="3"/>
        <v>0</v>
      </c>
      <c r="G85" s="19"/>
    </row>
    <row r="86" spans="1:7" ht="12.75" customHeight="1">
      <c r="A86" s="139">
        <v>22</v>
      </c>
      <c r="B86" s="173" t="s">
        <v>221</v>
      </c>
      <c r="C86" s="139">
        <v>7</v>
      </c>
      <c r="D86" s="139">
        <v>7</v>
      </c>
      <c r="E86" s="139">
        <f t="shared" si="2"/>
        <v>0</v>
      </c>
      <c r="F86" s="236">
        <f t="shared" si="3"/>
        <v>0</v>
      </c>
      <c r="G86" s="19"/>
    </row>
    <row r="87" spans="1:7" ht="12.75" customHeight="1">
      <c r="A87" s="237"/>
      <c r="B87" s="238" t="s">
        <v>27</v>
      </c>
      <c r="C87" s="213">
        <f>SUM(C65:C86)</f>
        <v>339</v>
      </c>
      <c r="D87" s="213">
        <f>SUM(D65:D86)</f>
        <v>339</v>
      </c>
      <c r="E87" s="213">
        <f t="shared" si="2"/>
        <v>0</v>
      </c>
      <c r="F87" s="236">
        <f t="shared" si="3"/>
        <v>0</v>
      </c>
      <c r="G87" s="19"/>
    </row>
    <row r="88" spans="1:7" ht="12.75" customHeight="1">
      <c r="A88" s="27"/>
      <c r="B88" s="2"/>
      <c r="C88" s="24"/>
      <c r="D88" s="24"/>
      <c r="E88" s="28"/>
      <c r="F88" s="29"/>
      <c r="G88" s="19"/>
    </row>
    <row r="89" spans="1:7" ht="12.75" customHeight="1">
      <c r="A89" s="27"/>
      <c r="B89" s="2"/>
      <c r="C89" s="24"/>
      <c r="D89" s="24"/>
      <c r="E89" s="28"/>
      <c r="F89" s="29"/>
      <c r="G89" s="19"/>
    </row>
    <row r="90" spans="1:8" ht="12.75" customHeight="1">
      <c r="A90" s="347" t="s">
        <v>166</v>
      </c>
      <c r="B90" s="347"/>
      <c r="C90" s="347"/>
      <c r="D90" s="347"/>
      <c r="E90" s="347"/>
      <c r="F90" s="347"/>
      <c r="G90" s="347"/>
      <c r="H90" s="347"/>
    </row>
    <row r="91" spans="1:7" ht="45.75" customHeight="1">
      <c r="A91" s="13" t="s">
        <v>20</v>
      </c>
      <c r="B91" s="13" t="s">
        <v>21</v>
      </c>
      <c r="C91" s="13" t="s">
        <v>22</v>
      </c>
      <c r="D91" s="13" t="s">
        <v>23</v>
      </c>
      <c r="E91" s="234" t="s">
        <v>24</v>
      </c>
      <c r="F91" s="13" t="s">
        <v>25</v>
      </c>
      <c r="G91" s="19"/>
    </row>
    <row r="92" spans="1:7" ht="15" customHeight="1">
      <c r="A92" s="13">
        <v>1</v>
      </c>
      <c r="B92" s="13">
        <v>2</v>
      </c>
      <c r="C92" s="13">
        <v>3</v>
      </c>
      <c r="D92" s="13">
        <v>4</v>
      </c>
      <c r="E92" s="13" t="s">
        <v>26</v>
      </c>
      <c r="F92" s="13">
        <v>6</v>
      </c>
      <c r="G92" s="19"/>
    </row>
    <row r="93" spans="1:7" ht="12.75" customHeight="1">
      <c r="A93" s="14">
        <v>1</v>
      </c>
      <c r="B93" s="173" t="s">
        <v>200</v>
      </c>
      <c r="C93" s="14">
        <v>431</v>
      </c>
      <c r="D93" s="14">
        <v>431</v>
      </c>
      <c r="E93" s="139">
        <f>C93-D93</f>
        <v>0</v>
      </c>
      <c r="F93" s="241">
        <f>E93/C93</f>
        <v>0</v>
      </c>
      <c r="G93" s="19"/>
    </row>
    <row r="94" spans="1:7" ht="12.75" customHeight="1">
      <c r="A94" s="14">
        <v>2</v>
      </c>
      <c r="B94" s="173" t="s">
        <v>201</v>
      </c>
      <c r="C94" s="14">
        <v>116</v>
      </c>
      <c r="D94" s="14">
        <v>116</v>
      </c>
      <c r="E94" s="139">
        <f aca="true" t="shared" si="4" ref="E94:E109">C94-D94</f>
        <v>0</v>
      </c>
      <c r="F94" s="241">
        <f aca="true" t="shared" si="5" ref="F94:F109">E94/C94</f>
        <v>0</v>
      </c>
      <c r="G94" s="19"/>
    </row>
    <row r="95" spans="1:7" ht="12.75" customHeight="1">
      <c r="A95" s="14">
        <v>3</v>
      </c>
      <c r="B95" s="173" t="s">
        <v>202</v>
      </c>
      <c r="C95" s="14">
        <v>275</v>
      </c>
      <c r="D95" s="14">
        <v>275</v>
      </c>
      <c r="E95" s="139">
        <f t="shared" si="4"/>
        <v>0</v>
      </c>
      <c r="F95" s="241">
        <f t="shared" si="5"/>
        <v>0</v>
      </c>
      <c r="G95" s="19"/>
    </row>
    <row r="96" spans="1:7" ht="12.75" customHeight="1">
      <c r="A96" s="14">
        <v>4</v>
      </c>
      <c r="B96" s="173" t="s">
        <v>203</v>
      </c>
      <c r="C96" s="14">
        <v>155</v>
      </c>
      <c r="D96" s="14">
        <v>155</v>
      </c>
      <c r="E96" s="139">
        <f t="shared" si="4"/>
        <v>0</v>
      </c>
      <c r="F96" s="241">
        <f t="shared" si="5"/>
        <v>0</v>
      </c>
      <c r="G96" s="19"/>
    </row>
    <row r="97" spans="1:7" ht="12.75" customHeight="1">
      <c r="A97" s="14">
        <v>5</v>
      </c>
      <c r="B97" s="173" t="s">
        <v>204</v>
      </c>
      <c r="C97" s="14">
        <v>221</v>
      </c>
      <c r="D97" s="14">
        <v>221</v>
      </c>
      <c r="E97" s="139">
        <f t="shared" si="4"/>
        <v>0</v>
      </c>
      <c r="F97" s="241">
        <f t="shared" si="5"/>
        <v>0</v>
      </c>
      <c r="G97" s="19"/>
    </row>
    <row r="98" spans="1:7" ht="12.75" customHeight="1">
      <c r="A98" s="14">
        <v>6</v>
      </c>
      <c r="B98" s="173" t="s">
        <v>205</v>
      </c>
      <c r="C98" s="14">
        <v>231</v>
      </c>
      <c r="D98" s="14">
        <v>231</v>
      </c>
      <c r="E98" s="139">
        <f t="shared" si="4"/>
        <v>0</v>
      </c>
      <c r="F98" s="241">
        <f t="shared" si="5"/>
        <v>0</v>
      </c>
      <c r="G98" s="19"/>
    </row>
    <row r="99" spans="1:7" ht="12.75" customHeight="1">
      <c r="A99" s="14">
        <v>7</v>
      </c>
      <c r="B99" s="173" t="s">
        <v>206</v>
      </c>
      <c r="C99" s="14">
        <v>223</v>
      </c>
      <c r="D99" s="14">
        <v>223</v>
      </c>
      <c r="E99" s="139">
        <f t="shared" si="4"/>
        <v>0</v>
      </c>
      <c r="F99" s="241">
        <f t="shared" si="5"/>
        <v>0</v>
      </c>
      <c r="G99" s="19"/>
    </row>
    <row r="100" spans="1:7" ht="12.75" customHeight="1">
      <c r="A100" s="14">
        <v>8</v>
      </c>
      <c r="B100" s="173" t="s">
        <v>207</v>
      </c>
      <c r="C100" s="14">
        <v>448</v>
      </c>
      <c r="D100" s="14">
        <v>448</v>
      </c>
      <c r="E100" s="139">
        <f t="shared" si="4"/>
        <v>0</v>
      </c>
      <c r="F100" s="241">
        <f t="shared" si="5"/>
        <v>0</v>
      </c>
      <c r="G100" s="19"/>
    </row>
    <row r="101" spans="1:7" ht="12.75" customHeight="1">
      <c r="A101" s="14">
        <v>9</v>
      </c>
      <c r="B101" s="173" t="s">
        <v>208</v>
      </c>
      <c r="C101" s="14">
        <v>158</v>
      </c>
      <c r="D101" s="14">
        <v>158</v>
      </c>
      <c r="E101" s="139">
        <f t="shared" si="4"/>
        <v>0</v>
      </c>
      <c r="F101" s="241">
        <f t="shared" si="5"/>
        <v>0</v>
      </c>
      <c r="G101" s="19"/>
    </row>
    <row r="102" spans="1:7" ht="12.75" customHeight="1">
      <c r="A102" s="14">
        <v>10</v>
      </c>
      <c r="B102" s="173" t="s">
        <v>209</v>
      </c>
      <c r="C102" s="14">
        <v>510</v>
      </c>
      <c r="D102" s="14">
        <v>510</v>
      </c>
      <c r="E102" s="139">
        <f t="shared" si="4"/>
        <v>0</v>
      </c>
      <c r="F102" s="241">
        <f t="shared" si="5"/>
        <v>0</v>
      </c>
      <c r="G102" s="19"/>
    </row>
    <row r="103" spans="1:7" ht="12.75" customHeight="1">
      <c r="A103" s="14">
        <v>11</v>
      </c>
      <c r="B103" s="173" t="s">
        <v>210</v>
      </c>
      <c r="C103" s="14">
        <v>462</v>
      </c>
      <c r="D103" s="14">
        <v>462</v>
      </c>
      <c r="E103" s="139">
        <f t="shared" si="4"/>
        <v>0</v>
      </c>
      <c r="F103" s="241">
        <f t="shared" si="5"/>
        <v>0</v>
      </c>
      <c r="G103" s="19"/>
    </row>
    <row r="104" spans="1:7" ht="12.75" customHeight="1">
      <c r="A104" s="14">
        <v>12</v>
      </c>
      <c r="B104" s="173" t="s">
        <v>211</v>
      </c>
      <c r="C104" s="14">
        <v>259</v>
      </c>
      <c r="D104" s="14">
        <v>259</v>
      </c>
      <c r="E104" s="139">
        <f t="shared" si="4"/>
        <v>0</v>
      </c>
      <c r="F104" s="241">
        <f t="shared" si="5"/>
        <v>0</v>
      </c>
      <c r="G104" s="19"/>
    </row>
    <row r="105" spans="1:7" ht="12.75" customHeight="1">
      <c r="A105" s="14">
        <v>13</v>
      </c>
      <c r="B105" s="173" t="s">
        <v>212</v>
      </c>
      <c r="C105" s="14">
        <v>547</v>
      </c>
      <c r="D105" s="14">
        <v>547</v>
      </c>
      <c r="E105" s="139">
        <f t="shared" si="4"/>
        <v>0</v>
      </c>
      <c r="F105" s="241">
        <f t="shared" si="5"/>
        <v>0</v>
      </c>
      <c r="G105" s="19"/>
    </row>
    <row r="106" spans="1:7" ht="12.75" customHeight="1">
      <c r="A106" s="14">
        <v>14</v>
      </c>
      <c r="B106" s="173" t="s">
        <v>213</v>
      </c>
      <c r="C106" s="14">
        <v>195</v>
      </c>
      <c r="D106" s="14">
        <v>195</v>
      </c>
      <c r="E106" s="139">
        <f t="shared" si="4"/>
        <v>0</v>
      </c>
      <c r="F106" s="241">
        <f t="shared" si="5"/>
        <v>0</v>
      </c>
      <c r="G106" s="19"/>
    </row>
    <row r="107" spans="1:7" ht="12.75" customHeight="1">
      <c r="A107" s="14">
        <v>15</v>
      </c>
      <c r="B107" s="173" t="s">
        <v>214</v>
      </c>
      <c r="C107" s="14">
        <v>239</v>
      </c>
      <c r="D107" s="14">
        <v>239</v>
      </c>
      <c r="E107" s="139">
        <f t="shared" si="4"/>
        <v>0</v>
      </c>
      <c r="F107" s="241">
        <f t="shared" si="5"/>
        <v>0</v>
      </c>
      <c r="G107" s="19"/>
    </row>
    <row r="108" spans="1:7" ht="12.75" customHeight="1">
      <c r="A108" s="14">
        <v>16</v>
      </c>
      <c r="B108" s="173" t="s">
        <v>215</v>
      </c>
      <c r="C108" s="14">
        <v>222</v>
      </c>
      <c r="D108" s="14">
        <v>222</v>
      </c>
      <c r="E108" s="139">
        <f t="shared" si="4"/>
        <v>0</v>
      </c>
      <c r="F108" s="241">
        <f t="shared" si="5"/>
        <v>0</v>
      </c>
      <c r="G108" s="19"/>
    </row>
    <row r="109" spans="1:7" ht="12.75" customHeight="1">
      <c r="A109" s="14">
        <v>17</v>
      </c>
      <c r="B109" s="173" t="s">
        <v>216</v>
      </c>
      <c r="C109" s="14">
        <v>222</v>
      </c>
      <c r="D109" s="14">
        <v>222</v>
      </c>
      <c r="E109" s="139">
        <f t="shared" si="4"/>
        <v>0</v>
      </c>
      <c r="F109" s="241">
        <f t="shared" si="5"/>
        <v>0</v>
      </c>
      <c r="G109" s="19"/>
    </row>
    <row r="110" spans="1:7" ht="12.75" customHeight="1">
      <c r="A110" s="14">
        <v>18</v>
      </c>
      <c r="B110" s="173" t="s">
        <v>217</v>
      </c>
      <c r="C110" s="14">
        <v>374</v>
      </c>
      <c r="D110" s="14">
        <v>374</v>
      </c>
      <c r="E110" s="139">
        <f aca="true" t="shared" si="6" ref="E110:E115">C110-D110</f>
        <v>0</v>
      </c>
      <c r="F110" s="241">
        <f aca="true" t="shared" si="7" ref="F110:F115">E110/C110</f>
        <v>0</v>
      </c>
      <c r="G110" s="19"/>
    </row>
    <row r="111" spans="1:7" ht="12.75" customHeight="1">
      <c r="A111" s="14">
        <v>19</v>
      </c>
      <c r="B111" s="173" t="s">
        <v>218</v>
      </c>
      <c r="C111" s="139">
        <v>278</v>
      </c>
      <c r="D111" s="139">
        <v>278</v>
      </c>
      <c r="E111" s="139">
        <f t="shared" si="6"/>
        <v>0</v>
      </c>
      <c r="F111" s="236">
        <f t="shared" si="7"/>
        <v>0</v>
      </c>
      <c r="G111" s="19"/>
    </row>
    <row r="112" spans="1:8" ht="12.75" customHeight="1">
      <c r="A112" s="14">
        <v>20</v>
      </c>
      <c r="B112" s="173" t="s">
        <v>219</v>
      </c>
      <c r="C112" s="139">
        <v>365</v>
      </c>
      <c r="D112" s="139">
        <v>365</v>
      </c>
      <c r="E112" s="139">
        <f t="shared" si="6"/>
        <v>0</v>
      </c>
      <c r="F112" s="236">
        <f t="shared" si="7"/>
        <v>0</v>
      </c>
      <c r="G112" s="19"/>
      <c r="H112" s="9" t="s">
        <v>12</v>
      </c>
    </row>
    <row r="113" spans="1:8" ht="12.75" customHeight="1">
      <c r="A113" s="14">
        <v>21</v>
      </c>
      <c r="B113" s="173" t="s">
        <v>220</v>
      </c>
      <c r="C113" s="139">
        <v>211</v>
      </c>
      <c r="D113" s="139">
        <v>211</v>
      </c>
      <c r="E113" s="139">
        <f t="shared" si="6"/>
        <v>0</v>
      </c>
      <c r="F113" s="241">
        <f t="shared" si="7"/>
        <v>0</v>
      </c>
      <c r="G113" s="19"/>
      <c r="H113" s="9" t="s">
        <v>12</v>
      </c>
    </row>
    <row r="114" spans="1:7" ht="12.75" customHeight="1">
      <c r="A114" s="14">
        <v>22</v>
      </c>
      <c r="B114" s="173" t="s">
        <v>221</v>
      </c>
      <c r="C114" s="139">
        <v>272</v>
      </c>
      <c r="D114" s="139">
        <v>272</v>
      </c>
      <c r="E114" s="139">
        <f t="shared" si="6"/>
        <v>0</v>
      </c>
      <c r="F114" s="236">
        <f t="shared" si="7"/>
        <v>0</v>
      </c>
      <c r="G114" s="19"/>
    </row>
    <row r="115" spans="1:7" ht="17.25" customHeight="1">
      <c r="A115" s="21"/>
      <c r="B115" s="1" t="s">
        <v>27</v>
      </c>
      <c r="C115" s="239">
        <f>SUM(C93:C114)</f>
        <v>6414</v>
      </c>
      <c r="D115" s="239">
        <f>SUM(D93:D114)</f>
        <v>6414</v>
      </c>
      <c r="E115" s="213">
        <f t="shared" si="6"/>
        <v>0</v>
      </c>
      <c r="F115" s="191">
        <f t="shared" si="7"/>
        <v>0</v>
      </c>
      <c r="G115" s="19"/>
    </row>
    <row r="116" spans="1:7" ht="12.75" customHeight="1">
      <c r="A116" s="27"/>
      <c r="B116" s="2"/>
      <c r="C116" s="24"/>
      <c r="D116" s="24"/>
      <c r="E116" s="28"/>
      <c r="F116" s="29"/>
      <c r="G116" s="19"/>
    </row>
    <row r="117" spans="1:7" ht="12.75" customHeight="1">
      <c r="A117" s="27"/>
      <c r="B117" s="2"/>
      <c r="C117" s="24"/>
      <c r="D117" s="24"/>
      <c r="E117" s="28"/>
      <c r="F117" s="29"/>
      <c r="G117" s="19"/>
    </row>
    <row r="118" spans="1:7" ht="12.75" customHeight="1">
      <c r="A118" s="348" t="s">
        <v>155</v>
      </c>
      <c r="B118" s="348"/>
      <c r="C118" s="348"/>
      <c r="D118" s="348"/>
      <c r="E118" s="348"/>
      <c r="F118" s="348"/>
      <c r="G118" s="348"/>
    </row>
    <row r="119" spans="1:7" ht="64.5" customHeight="1">
      <c r="A119" s="13" t="s">
        <v>20</v>
      </c>
      <c r="B119" s="13" t="s">
        <v>21</v>
      </c>
      <c r="C119" s="13" t="s">
        <v>194</v>
      </c>
      <c r="D119" s="242" t="s">
        <v>97</v>
      </c>
      <c r="E119" s="234" t="s">
        <v>6</v>
      </c>
      <c r="F119" s="13" t="s">
        <v>28</v>
      </c>
      <c r="G119" s="19"/>
    </row>
    <row r="120" spans="1:7" ht="12.75" customHeight="1">
      <c r="A120" s="13">
        <v>1</v>
      </c>
      <c r="B120" s="13">
        <v>2</v>
      </c>
      <c r="C120" s="13">
        <v>3</v>
      </c>
      <c r="D120" s="13">
        <v>4</v>
      </c>
      <c r="E120" s="13" t="s">
        <v>29</v>
      </c>
      <c r="F120" s="13">
        <v>6</v>
      </c>
      <c r="G120" s="19"/>
    </row>
    <row r="121" spans="1:8" ht="12.75" customHeight="1">
      <c r="A121" s="139">
        <v>1</v>
      </c>
      <c r="B121" s="173" t="s">
        <v>200</v>
      </c>
      <c r="C121" s="139">
        <v>81658</v>
      </c>
      <c r="D121" s="243">
        <v>79694</v>
      </c>
      <c r="E121" s="243">
        <f aca="true" t="shared" si="8" ref="E121:E143">D121-C121</f>
        <v>-1964</v>
      </c>
      <c r="F121" s="236">
        <f aca="true" t="shared" si="9" ref="F121:F143">E121/C121</f>
        <v>-0.024051531999314212</v>
      </c>
      <c r="G121" s="244"/>
      <c r="H121" s="141"/>
    </row>
    <row r="122" spans="1:8" ht="12.75" customHeight="1">
      <c r="A122" s="139">
        <v>2</v>
      </c>
      <c r="B122" s="173" t="s">
        <v>201</v>
      </c>
      <c r="C122" s="139">
        <v>18511</v>
      </c>
      <c r="D122" s="243">
        <v>16488</v>
      </c>
      <c r="E122" s="243">
        <f t="shared" si="8"/>
        <v>-2023</v>
      </c>
      <c r="F122" s="236">
        <f t="shared" si="9"/>
        <v>-0.10928637026632813</v>
      </c>
      <c r="G122" s="244"/>
      <c r="H122" s="141"/>
    </row>
    <row r="123" spans="1:8" ht="12.75" customHeight="1">
      <c r="A123" s="139">
        <v>3</v>
      </c>
      <c r="B123" s="173" t="s">
        <v>202</v>
      </c>
      <c r="C123" s="139">
        <v>48388</v>
      </c>
      <c r="D123" s="243">
        <v>40340</v>
      </c>
      <c r="E123" s="243">
        <f t="shared" si="8"/>
        <v>-8048</v>
      </c>
      <c r="F123" s="236">
        <f t="shared" si="9"/>
        <v>-0.16632222865173182</v>
      </c>
      <c r="G123" s="244"/>
      <c r="H123" s="141"/>
    </row>
    <row r="124" spans="1:8" ht="12.75" customHeight="1">
      <c r="A124" s="139">
        <v>4</v>
      </c>
      <c r="B124" s="173" t="s">
        <v>203</v>
      </c>
      <c r="C124" s="139">
        <v>25243</v>
      </c>
      <c r="D124" s="243">
        <v>21711</v>
      </c>
      <c r="E124" s="243">
        <f t="shared" si="8"/>
        <v>-3532</v>
      </c>
      <c r="F124" s="236">
        <f t="shared" si="9"/>
        <v>-0.13991997781563206</v>
      </c>
      <c r="G124" s="244"/>
      <c r="H124" s="141"/>
    </row>
    <row r="125" spans="1:8" ht="12.75" customHeight="1">
      <c r="A125" s="139">
        <v>5</v>
      </c>
      <c r="B125" s="173" t="s">
        <v>204</v>
      </c>
      <c r="C125" s="139">
        <v>18388</v>
      </c>
      <c r="D125" s="243">
        <v>17183</v>
      </c>
      <c r="E125" s="243">
        <f t="shared" si="8"/>
        <v>-1205</v>
      </c>
      <c r="F125" s="236">
        <f t="shared" si="9"/>
        <v>-0.06553186860996302</v>
      </c>
      <c r="G125" s="244"/>
      <c r="H125" s="141"/>
    </row>
    <row r="126" spans="1:8" ht="12.75" customHeight="1">
      <c r="A126" s="139">
        <v>6</v>
      </c>
      <c r="B126" s="173" t="s">
        <v>205</v>
      </c>
      <c r="C126" s="139">
        <v>49261</v>
      </c>
      <c r="D126" s="243">
        <v>43682</v>
      </c>
      <c r="E126" s="243">
        <f t="shared" si="8"/>
        <v>-5579</v>
      </c>
      <c r="F126" s="236">
        <f t="shared" si="9"/>
        <v>-0.1132538925316173</v>
      </c>
      <c r="G126" s="244"/>
      <c r="H126" s="141"/>
    </row>
    <row r="127" spans="1:8" ht="12.75" customHeight="1">
      <c r="A127" s="139">
        <v>7</v>
      </c>
      <c r="B127" s="173" t="s">
        <v>206</v>
      </c>
      <c r="C127" s="139">
        <v>43341</v>
      </c>
      <c r="D127" s="243">
        <v>39012</v>
      </c>
      <c r="E127" s="243">
        <f t="shared" si="8"/>
        <v>-4329</v>
      </c>
      <c r="F127" s="236">
        <f t="shared" si="9"/>
        <v>-0.09988232851110958</v>
      </c>
      <c r="G127" s="244"/>
      <c r="H127" s="141"/>
    </row>
    <row r="128" spans="1:8" ht="12.75" customHeight="1">
      <c r="A128" s="139">
        <v>8</v>
      </c>
      <c r="B128" s="173" t="s">
        <v>207</v>
      </c>
      <c r="C128" s="139">
        <v>46888</v>
      </c>
      <c r="D128" s="243">
        <v>42879</v>
      </c>
      <c r="E128" s="243">
        <f t="shared" si="8"/>
        <v>-4009</v>
      </c>
      <c r="F128" s="236">
        <f t="shared" si="9"/>
        <v>-0.08550162088380822</v>
      </c>
      <c r="G128" s="244"/>
      <c r="H128" s="141"/>
    </row>
    <row r="129" spans="1:8" ht="12.75" customHeight="1">
      <c r="A129" s="139">
        <v>9</v>
      </c>
      <c r="B129" s="173" t="s">
        <v>208</v>
      </c>
      <c r="C129" s="139">
        <v>14585</v>
      </c>
      <c r="D129" s="243">
        <v>13202</v>
      </c>
      <c r="E129" s="243">
        <f t="shared" si="8"/>
        <v>-1383</v>
      </c>
      <c r="F129" s="236">
        <f t="shared" si="9"/>
        <v>-0.09482344874871443</v>
      </c>
      <c r="G129" s="244"/>
      <c r="H129" s="141"/>
    </row>
    <row r="130" spans="1:8" ht="12.75" customHeight="1">
      <c r="A130" s="139">
        <v>10</v>
      </c>
      <c r="B130" s="173" t="s">
        <v>209</v>
      </c>
      <c r="C130" s="139">
        <v>48287</v>
      </c>
      <c r="D130" s="243">
        <v>43803</v>
      </c>
      <c r="E130" s="243">
        <f t="shared" si="8"/>
        <v>-4484</v>
      </c>
      <c r="F130" s="236">
        <f t="shared" si="9"/>
        <v>-0.09286143268374511</v>
      </c>
      <c r="G130" s="244"/>
      <c r="H130" s="141"/>
    </row>
    <row r="131" spans="1:8" ht="12.75" customHeight="1">
      <c r="A131" s="139">
        <v>11</v>
      </c>
      <c r="B131" s="173" t="s">
        <v>210</v>
      </c>
      <c r="C131" s="139">
        <v>64389</v>
      </c>
      <c r="D131" s="243">
        <v>55164</v>
      </c>
      <c r="E131" s="243">
        <f t="shared" si="8"/>
        <v>-9225</v>
      </c>
      <c r="F131" s="236">
        <f t="shared" si="9"/>
        <v>-0.14326981316684526</v>
      </c>
      <c r="G131" s="244"/>
      <c r="H131" s="141"/>
    </row>
    <row r="132" spans="1:8" ht="12.75" customHeight="1">
      <c r="A132" s="139">
        <v>12</v>
      </c>
      <c r="B132" s="173" t="s">
        <v>211</v>
      </c>
      <c r="C132" s="139">
        <v>27609</v>
      </c>
      <c r="D132" s="243">
        <v>24403</v>
      </c>
      <c r="E132" s="243">
        <f t="shared" si="8"/>
        <v>-3206</v>
      </c>
      <c r="F132" s="236">
        <f t="shared" si="9"/>
        <v>-0.11612155456554023</v>
      </c>
      <c r="G132" s="244"/>
      <c r="H132" s="141"/>
    </row>
    <row r="133" spans="1:8" ht="12.75" customHeight="1">
      <c r="A133" s="139">
        <v>13</v>
      </c>
      <c r="B133" s="173" t="s">
        <v>212</v>
      </c>
      <c r="C133" s="139">
        <v>95979</v>
      </c>
      <c r="D133" s="243">
        <v>80642</v>
      </c>
      <c r="E133" s="243">
        <f t="shared" si="8"/>
        <v>-15337</v>
      </c>
      <c r="F133" s="236">
        <f t="shared" si="9"/>
        <v>-0.15979537190427073</v>
      </c>
      <c r="G133" s="244"/>
      <c r="H133" s="141"/>
    </row>
    <row r="134" spans="1:8" ht="12.75" customHeight="1">
      <c r="A134" s="139">
        <v>14</v>
      </c>
      <c r="B134" s="173" t="s">
        <v>213</v>
      </c>
      <c r="C134" s="139">
        <v>30217</v>
      </c>
      <c r="D134" s="243">
        <v>27048</v>
      </c>
      <c r="E134" s="243">
        <f t="shared" si="8"/>
        <v>-3169</v>
      </c>
      <c r="F134" s="236">
        <f t="shared" si="9"/>
        <v>-0.10487473938511434</v>
      </c>
      <c r="G134" s="244"/>
      <c r="H134" s="141"/>
    </row>
    <row r="135" spans="1:8" ht="12.75" customHeight="1">
      <c r="A135" s="139">
        <v>15</v>
      </c>
      <c r="B135" s="173" t="s">
        <v>214</v>
      </c>
      <c r="C135" s="139">
        <v>37297</v>
      </c>
      <c r="D135" s="243">
        <v>31719</v>
      </c>
      <c r="E135" s="243">
        <f t="shared" si="8"/>
        <v>-5578</v>
      </c>
      <c r="F135" s="236">
        <f t="shared" si="9"/>
        <v>-0.14955626457892054</v>
      </c>
      <c r="G135" s="244"/>
      <c r="H135" s="141"/>
    </row>
    <row r="136" spans="1:8" ht="12.75" customHeight="1">
      <c r="A136" s="139">
        <v>16</v>
      </c>
      <c r="B136" s="173" t="s">
        <v>215</v>
      </c>
      <c r="C136" s="139">
        <v>36910</v>
      </c>
      <c r="D136" s="243">
        <v>30185</v>
      </c>
      <c r="E136" s="243">
        <f t="shared" si="8"/>
        <v>-6725</v>
      </c>
      <c r="F136" s="236">
        <f t="shared" si="9"/>
        <v>-0.1821999458141425</v>
      </c>
      <c r="G136" s="244"/>
      <c r="H136" s="141"/>
    </row>
    <row r="137" spans="1:8" ht="12.75" customHeight="1">
      <c r="A137" s="139">
        <v>17</v>
      </c>
      <c r="B137" s="173" t="s">
        <v>216</v>
      </c>
      <c r="C137" s="139">
        <v>20196</v>
      </c>
      <c r="D137" s="243">
        <v>19425</v>
      </c>
      <c r="E137" s="243">
        <f t="shared" si="8"/>
        <v>-771</v>
      </c>
      <c r="F137" s="236">
        <f t="shared" si="9"/>
        <v>-0.038175876411170526</v>
      </c>
      <c r="G137" s="244"/>
      <c r="H137" s="141"/>
    </row>
    <row r="138" spans="1:8" ht="12.75" customHeight="1">
      <c r="A138" s="139">
        <v>18</v>
      </c>
      <c r="B138" s="173" t="s">
        <v>217</v>
      </c>
      <c r="C138" s="139">
        <v>60436</v>
      </c>
      <c r="D138" s="243">
        <v>53822</v>
      </c>
      <c r="E138" s="243">
        <f t="shared" si="8"/>
        <v>-6614</v>
      </c>
      <c r="F138" s="236">
        <f t="shared" si="9"/>
        <v>-0.10943808326163214</v>
      </c>
      <c r="G138" s="244"/>
      <c r="H138" s="141"/>
    </row>
    <row r="139" spans="1:8" ht="12.75" customHeight="1">
      <c r="A139" s="139">
        <v>19</v>
      </c>
      <c r="B139" s="173" t="s">
        <v>218</v>
      </c>
      <c r="C139" s="139">
        <v>22883</v>
      </c>
      <c r="D139" s="243">
        <v>21193</v>
      </c>
      <c r="E139" s="243">
        <f t="shared" si="8"/>
        <v>-1690</v>
      </c>
      <c r="F139" s="236">
        <f t="shared" si="9"/>
        <v>-0.07385395271599003</v>
      </c>
      <c r="G139" s="244"/>
      <c r="H139" s="141"/>
    </row>
    <row r="140" spans="1:8" s="155" customFormat="1" ht="12.75" customHeight="1">
      <c r="A140" s="139">
        <v>20</v>
      </c>
      <c r="B140" s="173" t="s">
        <v>219</v>
      </c>
      <c r="C140" s="139">
        <v>52002</v>
      </c>
      <c r="D140" s="243">
        <v>46750</v>
      </c>
      <c r="E140" s="243">
        <f t="shared" si="8"/>
        <v>-5252</v>
      </c>
      <c r="F140" s="236">
        <f t="shared" si="9"/>
        <v>-0.10099611553401792</v>
      </c>
      <c r="G140" s="244"/>
      <c r="H140" s="141"/>
    </row>
    <row r="141" spans="1:8" ht="12.75" customHeight="1">
      <c r="A141" s="139">
        <v>21</v>
      </c>
      <c r="B141" s="173" t="s">
        <v>220</v>
      </c>
      <c r="C141" s="139">
        <v>33484</v>
      </c>
      <c r="D141" s="243">
        <v>29275</v>
      </c>
      <c r="E141" s="243">
        <f t="shared" si="8"/>
        <v>-4209</v>
      </c>
      <c r="F141" s="236">
        <f t="shared" si="9"/>
        <v>-0.12570182773862143</v>
      </c>
      <c r="G141" s="244"/>
      <c r="H141" s="141"/>
    </row>
    <row r="142" spans="1:8" ht="12.75" customHeight="1">
      <c r="A142" s="139">
        <v>22</v>
      </c>
      <c r="B142" s="173" t="s">
        <v>221</v>
      </c>
      <c r="C142" s="139">
        <v>45786</v>
      </c>
      <c r="D142" s="243">
        <v>40276</v>
      </c>
      <c r="E142" s="243">
        <f t="shared" si="8"/>
        <v>-5510</v>
      </c>
      <c r="F142" s="236">
        <f t="shared" si="9"/>
        <v>-0.12034246276154283</v>
      </c>
      <c r="G142" s="244"/>
      <c r="H142" s="141"/>
    </row>
    <row r="143" spans="1:8" ht="12.75" customHeight="1">
      <c r="A143" s="21"/>
      <c r="B143" s="1" t="s">
        <v>27</v>
      </c>
      <c r="C143" s="13">
        <f>SUM(C121:C142)</f>
        <v>921738</v>
      </c>
      <c r="D143" s="245">
        <f>SUM(D121:D142)</f>
        <v>817896</v>
      </c>
      <c r="E143" s="245">
        <f t="shared" si="8"/>
        <v>-103842</v>
      </c>
      <c r="F143" s="191">
        <f t="shared" si="9"/>
        <v>-0.11265891175149555</v>
      </c>
      <c r="G143" s="19"/>
      <c r="H143" s="9" t="s">
        <v>12</v>
      </c>
    </row>
    <row r="144" spans="1:7" ht="12.75" customHeight="1">
      <c r="A144" s="15"/>
      <c r="B144" s="23"/>
      <c r="C144" s="24"/>
      <c r="D144" s="24"/>
      <c r="E144" s="24"/>
      <c r="F144" s="25"/>
      <c r="G144" s="19"/>
    </row>
    <row r="145" spans="1:7" ht="15.75" customHeight="1">
      <c r="A145" s="347" t="s">
        <v>156</v>
      </c>
      <c r="B145" s="347"/>
      <c r="C145" s="347"/>
      <c r="D145" s="347"/>
      <c r="E145" s="347"/>
      <c r="F145" s="347"/>
      <c r="G145" s="19"/>
    </row>
    <row r="146" spans="1:7" ht="75.75" customHeight="1">
      <c r="A146" s="13" t="s">
        <v>20</v>
      </c>
      <c r="B146" s="13" t="s">
        <v>21</v>
      </c>
      <c r="C146" s="13" t="s">
        <v>194</v>
      </c>
      <c r="D146" s="13" t="s">
        <v>97</v>
      </c>
      <c r="E146" s="234" t="s">
        <v>6</v>
      </c>
      <c r="F146" s="13" t="s">
        <v>28</v>
      </c>
      <c r="G146" s="19"/>
    </row>
    <row r="147" spans="1:7" ht="12.75" customHeight="1">
      <c r="A147" s="13">
        <v>1</v>
      </c>
      <c r="B147" s="13">
        <v>2</v>
      </c>
      <c r="C147" s="13">
        <v>3</v>
      </c>
      <c r="D147" s="13">
        <v>4</v>
      </c>
      <c r="E147" s="13" t="s">
        <v>29</v>
      </c>
      <c r="F147" s="13">
        <v>6</v>
      </c>
      <c r="G147" s="19"/>
    </row>
    <row r="148" spans="1:7" ht="12.75" customHeight="1">
      <c r="A148" s="139">
        <v>1</v>
      </c>
      <c r="B148" s="173" t="s">
        <v>200</v>
      </c>
      <c r="C148" s="139">
        <v>53331</v>
      </c>
      <c r="D148" s="243">
        <v>53184</v>
      </c>
      <c r="E148" s="243">
        <f aca="true" t="shared" si="10" ref="E148:E170">D148-C148</f>
        <v>-147</v>
      </c>
      <c r="F148" s="236">
        <f aca="true" t="shared" si="11" ref="F148:F170">E148/C148</f>
        <v>-0.0027563705912133658</v>
      </c>
      <c r="G148" s="19"/>
    </row>
    <row r="149" spans="1:7" ht="12.75" customHeight="1">
      <c r="A149" s="139">
        <v>2</v>
      </c>
      <c r="B149" s="173" t="s">
        <v>201</v>
      </c>
      <c r="C149" s="139">
        <v>14423</v>
      </c>
      <c r="D149" s="243">
        <v>11820</v>
      </c>
      <c r="E149" s="243">
        <f t="shared" si="10"/>
        <v>-2603</v>
      </c>
      <c r="F149" s="236">
        <f t="shared" si="11"/>
        <v>-0.18047562920335575</v>
      </c>
      <c r="G149" s="19"/>
    </row>
    <row r="150" spans="1:7" ht="12.75" customHeight="1">
      <c r="A150" s="139">
        <v>3</v>
      </c>
      <c r="B150" s="173" t="s">
        <v>202</v>
      </c>
      <c r="C150" s="139">
        <v>34654</v>
      </c>
      <c r="D150" s="243">
        <v>27295</v>
      </c>
      <c r="E150" s="243">
        <f t="shared" si="10"/>
        <v>-7359</v>
      </c>
      <c r="F150" s="236">
        <f t="shared" si="11"/>
        <v>-0.21235643792924339</v>
      </c>
      <c r="G150" s="19"/>
    </row>
    <row r="151" spans="1:7" ht="12.75" customHeight="1">
      <c r="A151" s="139">
        <v>4</v>
      </c>
      <c r="B151" s="173" t="s">
        <v>203</v>
      </c>
      <c r="C151" s="139">
        <v>17758</v>
      </c>
      <c r="D151" s="243">
        <v>14184</v>
      </c>
      <c r="E151" s="243">
        <f t="shared" si="10"/>
        <v>-3574</v>
      </c>
      <c r="F151" s="236">
        <f t="shared" si="11"/>
        <v>-0.2012614033111837</v>
      </c>
      <c r="G151" s="19"/>
    </row>
    <row r="152" spans="1:7" ht="12.75" customHeight="1">
      <c r="A152" s="139">
        <v>5</v>
      </c>
      <c r="B152" s="173" t="s">
        <v>204</v>
      </c>
      <c r="C152" s="139">
        <v>13507</v>
      </c>
      <c r="D152" s="243">
        <v>11828</v>
      </c>
      <c r="E152" s="243">
        <f t="shared" si="10"/>
        <v>-1679</v>
      </c>
      <c r="F152" s="236">
        <f t="shared" si="11"/>
        <v>-0.1243059154512475</v>
      </c>
      <c r="G152" s="19"/>
    </row>
    <row r="153" spans="1:7" ht="12.75" customHeight="1">
      <c r="A153" s="139">
        <v>6</v>
      </c>
      <c r="B153" s="173" t="s">
        <v>205</v>
      </c>
      <c r="C153" s="139">
        <v>33337</v>
      </c>
      <c r="D153" s="243">
        <v>28155</v>
      </c>
      <c r="E153" s="243">
        <f t="shared" si="10"/>
        <v>-5182</v>
      </c>
      <c r="F153" s="236">
        <f t="shared" si="11"/>
        <v>-0.1554429012808591</v>
      </c>
      <c r="G153" s="19"/>
    </row>
    <row r="154" spans="1:7" ht="12.75" customHeight="1">
      <c r="A154" s="139">
        <v>7</v>
      </c>
      <c r="B154" s="173" t="s">
        <v>206</v>
      </c>
      <c r="C154" s="139">
        <v>26375</v>
      </c>
      <c r="D154" s="243">
        <v>21311</v>
      </c>
      <c r="E154" s="243">
        <f t="shared" si="10"/>
        <v>-5064</v>
      </c>
      <c r="F154" s="236">
        <f t="shared" si="11"/>
        <v>-0.192</v>
      </c>
      <c r="G154" s="19"/>
    </row>
    <row r="155" spans="1:7" ht="12.75" customHeight="1">
      <c r="A155" s="139">
        <v>8</v>
      </c>
      <c r="B155" s="173" t="s">
        <v>207</v>
      </c>
      <c r="C155" s="139">
        <v>37567</v>
      </c>
      <c r="D155" s="243">
        <v>35384</v>
      </c>
      <c r="E155" s="243">
        <f t="shared" si="10"/>
        <v>-2183</v>
      </c>
      <c r="F155" s="236">
        <f t="shared" si="11"/>
        <v>-0.058109511007000826</v>
      </c>
      <c r="G155" s="19"/>
    </row>
    <row r="156" spans="1:7" ht="12.75" customHeight="1">
      <c r="A156" s="139">
        <v>9</v>
      </c>
      <c r="B156" s="173" t="s">
        <v>208</v>
      </c>
      <c r="C156" s="139">
        <v>13009</v>
      </c>
      <c r="D156" s="243">
        <v>12021</v>
      </c>
      <c r="E156" s="243">
        <f t="shared" si="10"/>
        <v>-988</v>
      </c>
      <c r="F156" s="236">
        <f t="shared" si="11"/>
        <v>-0.07594742101621954</v>
      </c>
      <c r="G156" s="19"/>
    </row>
    <row r="157" spans="1:7" ht="12.75" customHeight="1">
      <c r="A157" s="139">
        <v>10</v>
      </c>
      <c r="B157" s="173" t="s">
        <v>209</v>
      </c>
      <c r="C157" s="139">
        <v>35926</v>
      </c>
      <c r="D157" s="243">
        <v>30537</v>
      </c>
      <c r="E157" s="243">
        <f t="shared" si="10"/>
        <v>-5389</v>
      </c>
      <c r="F157" s="236">
        <f t="shared" si="11"/>
        <v>-0.15000278349941545</v>
      </c>
      <c r="G157" s="19"/>
    </row>
    <row r="158" spans="1:7" ht="12.75" customHeight="1">
      <c r="A158" s="139">
        <v>11</v>
      </c>
      <c r="B158" s="173" t="s">
        <v>210</v>
      </c>
      <c r="C158" s="139">
        <v>45326</v>
      </c>
      <c r="D158" s="243">
        <v>38834</v>
      </c>
      <c r="E158" s="243">
        <f t="shared" si="10"/>
        <v>-6492</v>
      </c>
      <c r="F158" s="236">
        <f t="shared" si="11"/>
        <v>-0.14322905175837267</v>
      </c>
      <c r="G158" s="19"/>
    </row>
    <row r="159" spans="1:7" ht="12.75" customHeight="1">
      <c r="A159" s="139">
        <v>12</v>
      </c>
      <c r="B159" s="173" t="s">
        <v>211</v>
      </c>
      <c r="C159" s="139">
        <v>18254</v>
      </c>
      <c r="D159" s="243">
        <v>15508</v>
      </c>
      <c r="E159" s="243">
        <f t="shared" si="10"/>
        <v>-2746</v>
      </c>
      <c r="F159" s="236">
        <f t="shared" si="11"/>
        <v>-0.15043278185603157</v>
      </c>
      <c r="G159" s="19"/>
    </row>
    <row r="160" spans="1:7" ht="12.75" customHeight="1">
      <c r="A160" s="139">
        <v>13</v>
      </c>
      <c r="B160" s="173" t="s">
        <v>212</v>
      </c>
      <c r="C160" s="139">
        <v>65762</v>
      </c>
      <c r="D160" s="243">
        <v>54606</v>
      </c>
      <c r="E160" s="243">
        <f t="shared" si="10"/>
        <v>-11156</v>
      </c>
      <c r="F160" s="236">
        <f t="shared" si="11"/>
        <v>-0.16964204251695508</v>
      </c>
      <c r="G160" s="19"/>
    </row>
    <row r="161" spans="1:7" ht="12.75" customHeight="1">
      <c r="A161" s="139">
        <v>14</v>
      </c>
      <c r="B161" s="173" t="s">
        <v>213</v>
      </c>
      <c r="C161" s="139">
        <v>23935</v>
      </c>
      <c r="D161" s="243">
        <v>20239</v>
      </c>
      <c r="E161" s="243">
        <f t="shared" si="10"/>
        <v>-3696</v>
      </c>
      <c r="F161" s="236">
        <f t="shared" si="11"/>
        <v>-0.1544182160016712</v>
      </c>
      <c r="G161" s="19"/>
    </row>
    <row r="162" spans="1:7" ht="12.75" customHeight="1">
      <c r="A162" s="139">
        <v>15</v>
      </c>
      <c r="B162" s="173" t="s">
        <v>214</v>
      </c>
      <c r="C162" s="139">
        <v>26771</v>
      </c>
      <c r="D162" s="243">
        <v>21320</v>
      </c>
      <c r="E162" s="243">
        <f t="shared" si="10"/>
        <v>-5451</v>
      </c>
      <c r="F162" s="236">
        <f t="shared" si="11"/>
        <v>-0.2036158529752344</v>
      </c>
      <c r="G162" s="19"/>
    </row>
    <row r="163" spans="1:7" ht="12.75" customHeight="1">
      <c r="A163" s="139">
        <v>16</v>
      </c>
      <c r="B163" s="173" t="s">
        <v>215</v>
      </c>
      <c r="C163" s="139">
        <v>25745</v>
      </c>
      <c r="D163" s="243">
        <v>20412</v>
      </c>
      <c r="E163" s="243">
        <f t="shared" si="10"/>
        <v>-5333</v>
      </c>
      <c r="F163" s="236">
        <f t="shared" si="11"/>
        <v>-0.20714701883860945</v>
      </c>
      <c r="G163" s="19"/>
    </row>
    <row r="164" spans="1:7" ht="12.75" customHeight="1">
      <c r="A164" s="139">
        <v>17</v>
      </c>
      <c r="B164" s="173" t="s">
        <v>216</v>
      </c>
      <c r="C164" s="139">
        <v>14782</v>
      </c>
      <c r="D164" s="243">
        <v>13647</v>
      </c>
      <c r="E164" s="243">
        <f t="shared" si="10"/>
        <v>-1135</v>
      </c>
      <c r="F164" s="236">
        <f t="shared" si="11"/>
        <v>-0.07678257340008118</v>
      </c>
      <c r="G164" s="19"/>
    </row>
    <row r="165" spans="1:7" ht="12.75" customHeight="1">
      <c r="A165" s="139">
        <v>18</v>
      </c>
      <c r="B165" s="173" t="s">
        <v>217</v>
      </c>
      <c r="C165" s="139">
        <v>45321</v>
      </c>
      <c r="D165" s="243">
        <v>37021</v>
      </c>
      <c r="E165" s="243">
        <f t="shared" si="10"/>
        <v>-8300</v>
      </c>
      <c r="F165" s="236">
        <f t="shared" si="11"/>
        <v>-0.1831380596191611</v>
      </c>
      <c r="G165" s="19"/>
    </row>
    <row r="166" spans="1:7" ht="12.75" customHeight="1">
      <c r="A166" s="139">
        <v>19</v>
      </c>
      <c r="B166" s="173" t="s">
        <v>218</v>
      </c>
      <c r="C166" s="139">
        <v>16784</v>
      </c>
      <c r="D166" s="243">
        <v>15026</v>
      </c>
      <c r="E166" s="243">
        <f t="shared" si="10"/>
        <v>-1758</v>
      </c>
      <c r="F166" s="236">
        <f t="shared" si="11"/>
        <v>-0.10474261201143946</v>
      </c>
      <c r="G166" s="19"/>
    </row>
    <row r="167" spans="1:7" ht="12.75" customHeight="1">
      <c r="A167" s="139">
        <v>20</v>
      </c>
      <c r="B167" s="173" t="s">
        <v>219</v>
      </c>
      <c r="C167" s="139">
        <v>40921</v>
      </c>
      <c r="D167" s="243">
        <v>34174</v>
      </c>
      <c r="E167" s="243">
        <f t="shared" si="10"/>
        <v>-6747</v>
      </c>
      <c r="F167" s="236">
        <f t="shared" si="11"/>
        <v>-0.1648786686542362</v>
      </c>
      <c r="G167" s="19"/>
    </row>
    <row r="168" spans="1:7" ht="12.75" customHeight="1">
      <c r="A168" s="139">
        <v>21</v>
      </c>
      <c r="B168" s="173" t="s">
        <v>220</v>
      </c>
      <c r="C168" s="139">
        <v>19950</v>
      </c>
      <c r="D168" s="243">
        <v>16659</v>
      </c>
      <c r="E168" s="243">
        <f t="shared" si="10"/>
        <v>-3291</v>
      </c>
      <c r="F168" s="236">
        <f t="shared" si="11"/>
        <v>-0.1649624060150376</v>
      </c>
      <c r="G168" s="19"/>
    </row>
    <row r="169" spans="1:7" ht="12.75" customHeight="1">
      <c r="A169" s="139">
        <v>22</v>
      </c>
      <c r="B169" s="173" t="s">
        <v>221</v>
      </c>
      <c r="C169" s="139">
        <v>29265</v>
      </c>
      <c r="D169" s="243">
        <v>25094</v>
      </c>
      <c r="E169" s="243">
        <f t="shared" si="10"/>
        <v>-4171</v>
      </c>
      <c r="F169" s="236">
        <f t="shared" si="11"/>
        <v>-0.14252520075175124</v>
      </c>
      <c r="G169" s="19"/>
    </row>
    <row r="170" spans="1:7" ht="12.75" customHeight="1">
      <c r="A170" s="21"/>
      <c r="B170" s="1" t="s">
        <v>27</v>
      </c>
      <c r="C170" s="13">
        <f>SUM(C148:C169)</f>
        <v>652703</v>
      </c>
      <c r="D170" s="245">
        <f>SUM(D148:D169)</f>
        <v>558259</v>
      </c>
      <c r="E170" s="245">
        <f t="shared" si="10"/>
        <v>-94444</v>
      </c>
      <c r="F170" s="191">
        <f t="shared" si="11"/>
        <v>-0.1446967456867825</v>
      </c>
      <c r="G170" s="19"/>
    </row>
    <row r="171" spans="1:7" ht="12.75" customHeight="1">
      <c r="A171" s="27"/>
      <c r="B171" s="2"/>
      <c r="C171" s="30"/>
      <c r="D171" s="31"/>
      <c r="E171" s="32"/>
      <c r="F171" s="25"/>
      <c r="G171" s="19"/>
    </row>
    <row r="172" spans="1:7" ht="12.75" customHeight="1">
      <c r="A172" s="15"/>
      <c r="B172" s="20"/>
      <c r="C172" s="20"/>
      <c r="D172" s="20"/>
      <c r="E172" s="20"/>
      <c r="G172" s="19"/>
    </row>
    <row r="173" spans="1:7" ht="12.75" customHeight="1">
      <c r="A173" s="347" t="s">
        <v>157</v>
      </c>
      <c r="B173" s="347"/>
      <c r="C173" s="347"/>
      <c r="D173" s="347"/>
      <c r="E173" s="347"/>
      <c r="F173" s="347"/>
      <c r="G173" s="347"/>
    </row>
    <row r="174" spans="1:7" ht="69.75" customHeight="1">
      <c r="A174" s="13" t="s">
        <v>20</v>
      </c>
      <c r="B174" s="13" t="s">
        <v>21</v>
      </c>
      <c r="C174" s="13" t="s">
        <v>168</v>
      </c>
      <c r="D174" s="13" t="s">
        <v>97</v>
      </c>
      <c r="E174" s="234" t="s">
        <v>6</v>
      </c>
      <c r="F174" s="13" t="s">
        <v>28</v>
      </c>
      <c r="G174" s="19"/>
    </row>
    <row r="175" spans="1:7" ht="12.75" customHeight="1">
      <c r="A175" s="13">
        <v>1</v>
      </c>
      <c r="B175" s="13">
        <v>2</v>
      </c>
      <c r="C175" s="13">
        <v>3</v>
      </c>
      <c r="D175" s="13">
        <v>4</v>
      </c>
      <c r="E175" s="13" t="s">
        <v>29</v>
      </c>
      <c r="F175" s="13">
        <v>6</v>
      </c>
      <c r="G175" s="19"/>
    </row>
    <row r="176" spans="1:7" ht="12.75" customHeight="1">
      <c r="A176" s="14">
        <v>1</v>
      </c>
      <c r="B176" s="173" t="s">
        <v>200</v>
      </c>
      <c r="C176" s="246">
        <v>83194</v>
      </c>
      <c r="D176" s="243">
        <v>79694</v>
      </c>
      <c r="E176" s="246">
        <f>D176-C176</f>
        <v>-3500</v>
      </c>
      <c r="F176" s="241">
        <f>E176/C176</f>
        <v>-0.04207034161117388</v>
      </c>
      <c r="G176" s="19"/>
    </row>
    <row r="177" spans="1:7" ht="12.75" customHeight="1">
      <c r="A177" s="14">
        <v>2</v>
      </c>
      <c r="B177" s="173" t="s">
        <v>201</v>
      </c>
      <c r="C177" s="246">
        <v>16806</v>
      </c>
      <c r="D177" s="243">
        <v>16488</v>
      </c>
      <c r="E177" s="246">
        <f aca="true" t="shared" si="12" ref="E177:E197">D177-C177</f>
        <v>-318</v>
      </c>
      <c r="F177" s="241">
        <f aca="true" t="shared" si="13" ref="F177:F197">E177/C177</f>
        <v>-0.018921813637986434</v>
      </c>
      <c r="G177" s="19"/>
    </row>
    <row r="178" spans="1:7" ht="12.75" customHeight="1">
      <c r="A178" s="14">
        <v>3</v>
      </c>
      <c r="B178" s="173" t="s">
        <v>202</v>
      </c>
      <c r="C178" s="246">
        <v>40600</v>
      </c>
      <c r="D178" s="243">
        <v>40340</v>
      </c>
      <c r="E178" s="246">
        <f t="shared" si="12"/>
        <v>-260</v>
      </c>
      <c r="F178" s="241">
        <f t="shared" si="13"/>
        <v>-0.0064039408866995075</v>
      </c>
      <c r="G178" s="19"/>
    </row>
    <row r="179" spans="1:7" ht="12.75" customHeight="1">
      <c r="A179" s="14">
        <v>4</v>
      </c>
      <c r="B179" s="173" t="s">
        <v>203</v>
      </c>
      <c r="C179" s="246">
        <v>21178</v>
      </c>
      <c r="D179" s="243">
        <v>21711</v>
      </c>
      <c r="E179" s="246">
        <f t="shared" si="12"/>
        <v>533</v>
      </c>
      <c r="F179" s="241">
        <f t="shared" si="13"/>
        <v>0.025167626782510152</v>
      </c>
      <c r="G179" s="19"/>
    </row>
    <row r="180" spans="1:7" ht="12.75" customHeight="1">
      <c r="A180" s="14">
        <v>5</v>
      </c>
      <c r="B180" s="173" t="s">
        <v>204</v>
      </c>
      <c r="C180" s="246">
        <v>18269</v>
      </c>
      <c r="D180" s="243">
        <v>17183</v>
      </c>
      <c r="E180" s="246">
        <f t="shared" si="12"/>
        <v>-1086</v>
      </c>
      <c r="F180" s="241">
        <f t="shared" si="13"/>
        <v>-0.05944496141003886</v>
      </c>
      <c r="G180" s="19"/>
    </row>
    <row r="181" spans="1:7" ht="12.75" customHeight="1">
      <c r="A181" s="14">
        <v>6</v>
      </c>
      <c r="B181" s="173" t="s">
        <v>205</v>
      </c>
      <c r="C181" s="246">
        <v>45354</v>
      </c>
      <c r="D181" s="243">
        <v>43682</v>
      </c>
      <c r="E181" s="246">
        <f t="shared" si="12"/>
        <v>-1672</v>
      </c>
      <c r="F181" s="241">
        <f t="shared" si="13"/>
        <v>-0.03686554658905499</v>
      </c>
      <c r="G181" s="19"/>
    </row>
    <row r="182" spans="1:7" ht="12.75" customHeight="1">
      <c r="A182" s="14">
        <v>7</v>
      </c>
      <c r="B182" s="173" t="s">
        <v>206</v>
      </c>
      <c r="C182" s="246">
        <v>39568</v>
      </c>
      <c r="D182" s="243">
        <v>39012</v>
      </c>
      <c r="E182" s="246">
        <f t="shared" si="12"/>
        <v>-556</v>
      </c>
      <c r="F182" s="241">
        <f t="shared" si="13"/>
        <v>-0.01405175899716943</v>
      </c>
      <c r="G182" s="19"/>
    </row>
    <row r="183" spans="1:7" ht="12.75" customHeight="1">
      <c r="A183" s="14">
        <v>8</v>
      </c>
      <c r="B183" s="173" t="s">
        <v>207</v>
      </c>
      <c r="C183" s="246">
        <v>47119</v>
      </c>
      <c r="D183" s="243">
        <v>42879</v>
      </c>
      <c r="E183" s="246">
        <f t="shared" si="12"/>
        <v>-4240</v>
      </c>
      <c r="F183" s="241">
        <f t="shared" si="13"/>
        <v>-0.08998493176850103</v>
      </c>
      <c r="G183" s="19"/>
    </row>
    <row r="184" spans="1:7" ht="12.75" customHeight="1">
      <c r="A184" s="14">
        <v>9</v>
      </c>
      <c r="B184" s="173" t="s">
        <v>208</v>
      </c>
      <c r="C184" s="246">
        <v>14141</v>
      </c>
      <c r="D184" s="243">
        <v>13202</v>
      </c>
      <c r="E184" s="246">
        <f t="shared" si="12"/>
        <v>-939</v>
      </c>
      <c r="F184" s="241">
        <f t="shared" si="13"/>
        <v>-0.06640265893501167</v>
      </c>
      <c r="G184" s="19"/>
    </row>
    <row r="185" spans="1:7" ht="12.75" customHeight="1">
      <c r="A185" s="14">
        <v>10</v>
      </c>
      <c r="B185" s="173" t="s">
        <v>209</v>
      </c>
      <c r="C185" s="246">
        <v>47814</v>
      </c>
      <c r="D185" s="243">
        <v>43803</v>
      </c>
      <c r="E185" s="246">
        <f t="shared" si="12"/>
        <v>-4011</v>
      </c>
      <c r="F185" s="241">
        <f t="shared" si="13"/>
        <v>-0.08388756431170787</v>
      </c>
      <c r="G185" s="19"/>
    </row>
    <row r="186" spans="1:7" ht="12.75" customHeight="1">
      <c r="A186" s="14">
        <v>11</v>
      </c>
      <c r="B186" s="173" t="s">
        <v>210</v>
      </c>
      <c r="C186" s="246">
        <v>58829</v>
      </c>
      <c r="D186" s="243">
        <v>55164</v>
      </c>
      <c r="E186" s="246">
        <f t="shared" si="12"/>
        <v>-3665</v>
      </c>
      <c r="F186" s="241">
        <f t="shared" si="13"/>
        <v>-0.06229920617382583</v>
      </c>
      <c r="G186" s="19"/>
    </row>
    <row r="187" spans="1:7" ht="12.75" customHeight="1">
      <c r="A187" s="14">
        <v>12</v>
      </c>
      <c r="B187" s="173" t="s">
        <v>211</v>
      </c>
      <c r="C187" s="246">
        <v>24442</v>
      </c>
      <c r="D187" s="243">
        <v>24403</v>
      </c>
      <c r="E187" s="246">
        <f t="shared" si="12"/>
        <v>-39</v>
      </c>
      <c r="F187" s="241">
        <f t="shared" si="13"/>
        <v>-0.001595614106865232</v>
      </c>
      <c r="G187" s="19"/>
    </row>
    <row r="188" spans="1:7" ht="12.75" customHeight="1">
      <c r="A188" s="14">
        <v>13</v>
      </c>
      <c r="B188" s="173" t="s">
        <v>212</v>
      </c>
      <c r="C188" s="246">
        <v>84172</v>
      </c>
      <c r="D188" s="243">
        <v>80642</v>
      </c>
      <c r="E188" s="246">
        <f t="shared" si="12"/>
        <v>-3530</v>
      </c>
      <c r="F188" s="241">
        <f t="shared" si="13"/>
        <v>-0.04193793660599724</v>
      </c>
      <c r="G188" s="19"/>
    </row>
    <row r="189" spans="1:7" ht="12.75" customHeight="1">
      <c r="A189" s="14">
        <v>14</v>
      </c>
      <c r="B189" s="173" t="s">
        <v>213</v>
      </c>
      <c r="C189" s="246">
        <v>27585</v>
      </c>
      <c r="D189" s="243">
        <v>27048</v>
      </c>
      <c r="E189" s="246">
        <f t="shared" si="12"/>
        <v>-537</v>
      </c>
      <c r="F189" s="241">
        <f t="shared" si="13"/>
        <v>-0.01946710168569875</v>
      </c>
      <c r="G189" s="19"/>
    </row>
    <row r="190" spans="1:7" ht="12.75" customHeight="1">
      <c r="A190" s="14">
        <v>15</v>
      </c>
      <c r="B190" s="173" t="s">
        <v>214</v>
      </c>
      <c r="C190" s="246">
        <v>33310</v>
      </c>
      <c r="D190" s="243">
        <v>31719</v>
      </c>
      <c r="E190" s="246">
        <f t="shared" si="12"/>
        <v>-1591</v>
      </c>
      <c r="F190" s="241">
        <f t="shared" si="13"/>
        <v>-0.04776343440408286</v>
      </c>
      <c r="G190" s="19"/>
    </row>
    <row r="191" spans="1:7" ht="12.75" customHeight="1">
      <c r="A191" s="14">
        <v>16</v>
      </c>
      <c r="B191" s="173" t="s">
        <v>215</v>
      </c>
      <c r="C191" s="246">
        <v>30638</v>
      </c>
      <c r="D191" s="243">
        <v>30185</v>
      </c>
      <c r="E191" s="246">
        <f t="shared" si="12"/>
        <v>-453</v>
      </c>
      <c r="F191" s="241">
        <f t="shared" si="13"/>
        <v>-0.014785560415170703</v>
      </c>
      <c r="G191" s="19"/>
    </row>
    <row r="192" spans="1:7" ht="12.75" customHeight="1">
      <c r="A192" s="14">
        <v>17</v>
      </c>
      <c r="B192" s="173" t="s">
        <v>216</v>
      </c>
      <c r="C192" s="246">
        <v>20950</v>
      </c>
      <c r="D192" s="243">
        <v>19425</v>
      </c>
      <c r="E192" s="246">
        <f t="shared" si="12"/>
        <v>-1525</v>
      </c>
      <c r="F192" s="241">
        <f t="shared" si="13"/>
        <v>-0.07279236276849642</v>
      </c>
      <c r="G192" s="19"/>
    </row>
    <row r="193" spans="1:7" ht="12.75" customHeight="1">
      <c r="A193" s="14">
        <v>18</v>
      </c>
      <c r="B193" s="173" t="s">
        <v>217</v>
      </c>
      <c r="C193" s="246">
        <v>58247</v>
      </c>
      <c r="D193" s="243">
        <v>53822</v>
      </c>
      <c r="E193" s="246">
        <f t="shared" si="12"/>
        <v>-4425</v>
      </c>
      <c r="F193" s="241">
        <f t="shared" si="13"/>
        <v>-0.07596957783233471</v>
      </c>
      <c r="G193" s="19"/>
    </row>
    <row r="194" spans="1:7" ht="12.75" customHeight="1">
      <c r="A194" s="14">
        <v>19</v>
      </c>
      <c r="B194" s="173" t="s">
        <v>218</v>
      </c>
      <c r="C194" s="246">
        <v>22226</v>
      </c>
      <c r="D194" s="243">
        <v>21193</v>
      </c>
      <c r="E194" s="246">
        <f t="shared" si="12"/>
        <v>-1033</v>
      </c>
      <c r="F194" s="241">
        <f t="shared" si="13"/>
        <v>-0.04647709889318816</v>
      </c>
      <c r="G194" s="19"/>
    </row>
    <row r="195" spans="1:7" ht="12.75" customHeight="1">
      <c r="A195" s="14">
        <v>20</v>
      </c>
      <c r="B195" s="173" t="s">
        <v>219</v>
      </c>
      <c r="C195" s="246">
        <v>49547</v>
      </c>
      <c r="D195" s="243">
        <v>46750</v>
      </c>
      <c r="E195" s="246">
        <f t="shared" si="12"/>
        <v>-2797</v>
      </c>
      <c r="F195" s="241">
        <f t="shared" si="13"/>
        <v>-0.05645145013825257</v>
      </c>
      <c r="G195" s="19"/>
    </row>
    <row r="196" spans="1:7" ht="12.75" customHeight="1">
      <c r="A196" s="14">
        <v>21</v>
      </c>
      <c r="B196" s="173" t="s">
        <v>220</v>
      </c>
      <c r="C196" s="246">
        <v>29760</v>
      </c>
      <c r="D196" s="243">
        <v>29275</v>
      </c>
      <c r="E196" s="246">
        <f t="shared" si="12"/>
        <v>-485</v>
      </c>
      <c r="F196" s="241">
        <f t="shared" si="13"/>
        <v>-0.016297043010752688</v>
      </c>
      <c r="G196" s="19"/>
    </row>
    <row r="197" spans="1:7" ht="12.75" customHeight="1">
      <c r="A197" s="14">
        <v>22</v>
      </c>
      <c r="B197" s="173" t="s">
        <v>221</v>
      </c>
      <c r="C197" s="246">
        <v>42307</v>
      </c>
      <c r="D197" s="243">
        <v>40276</v>
      </c>
      <c r="E197" s="246">
        <f t="shared" si="12"/>
        <v>-2031</v>
      </c>
      <c r="F197" s="241">
        <f t="shared" si="13"/>
        <v>-0.04800624010211076</v>
      </c>
      <c r="G197" s="19"/>
    </row>
    <row r="198" spans="1:7" ht="12.75" customHeight="1">
      <c r="A198" s="21"/>
      <c r="B198" s="1" t="s">
        <v>27</v>
      </c>
      <c r="C198" s="245">
        <f>SUM(C176:C197)</f>
        <v>856056</v>
      </c>
      <c r="D198" s="247">
        <f>SUM(D176:D197)</f>
        <v>817896</v>
      </c>
      <c r="E198" s="245">
        <f>D198-C198</f>
        <v>-38160</v>
      </c>
      <c r="F198" s="191">
        <f>E198/C198</f>
        <v>-0.04457652303120357</v>
      </c>
      <c r="G198" s="19"/>
    </row>
    <row r="199" spans="1:7" ht="12.75" customHeight="1">
      <c r="A199" s="15"/>
      <c r="B199" s="23"/>
      <c r="C199" s="24"/>
      <c r="D199" s="24"/>
      <c r="E199" s="24"/>
      <c r="F199" s="25"/>
      <c r="G199" s="19"/>
    </row>
    <row r="200" spans="1:7" ht="12.75" customHeight="1">
      <c r="A200" s="347" t="s">
        <v>158</v>
      </c>
      <c r="B200" s="347"/>
      <c r="C200" s="347"/>
      <c r="D200" s="347"/>
      <c r="E200" s="347"/>
      <c r="F200" s="347"/>
      <c r="G200" s="19"/>
    </row>
    <row r="201" spans="1:7" ht="70.5" customHeight="1">
      <c r="A201" s="13" t="s">
        <v>20</v>
      </c>
      <c r="B201" s="13" t="s">
        <v>21</v>
      </c>
      <c r="C201" s="13" t="s">
        <v>168</v>
      </c>
      <c r="D201" s="13" t="s">
        <v>97</v>
      </c>
      <c r="E201" s="234" t="s">
        <v>6</v>
      </c>
      <c r="F201" s="13" t="s">
        <v>28</v>
      </c>
      <c r="G201" s="19"/>
    </row>
    <row r="202" spans="1:7" ht="12.75" customHeight="1">
      <c r="A202" s="13">
        <v>1</v>
      </c>
      <c r="B202" s="13">
        <v>2</v>
      </c>
      <c r="C202" s="13">
        <v>3</v>
      </c>
      <c r="D202" s="13">
        <v>4</v>
      </c>
      <c r="E202" s="13" t="s">
        <v>29</v>
      </c>
      <c r="F202" s="13">
        <v>6</v>
      </c>
      <c r="G202" s="19"/>
    </row>
    <row r="203" spans="1:7" ht="12.75" customHeight="1">
      <c r="A203" s="139">
        <v>1</v>
      </c>
      <c r="B203" s="173" t="s">
        <v>200</v>
      </c>
      <c r="C203" s="139">
        <v>54899</v>
      </c>
      <c r="D203" s="243">
        <v>53184</v>
      </c>
      <c r="E203" s="243">
        <f aca="true" t="shared" si="14" ref="E203:E224">D203-C203</f>
        <v>-1715</v>
      </c>
      <c r="F203" s="236">
        <f aca="true" t="shared" si="15" ref="F203:F224">E203/C203</f>
        <v>-0.031239184684602635</v>
      </c>
      <c r="G203" s="19"/>
    </row>
    <row r="204" spans="1:7" ht="12.75" customHeight="1">
      <c r="A204" s="139">
        <v>2</v>
      </c>
      <c r="B204" s="173" t="s">
        <v>201</v>
      </c>
      <c r="C204" s="139">
        <v>15189</v>
      </c>
      <c r="D204" s="243">
        <v>11820</v>
      </c>
      <c r="E204" s="243">
        <f t="shared" si="14"/>
        <v>-3369</v>
      </c>
      <c r="F204" s="236">
        <f t="shared" si="15"/>
        <v>-0.22180525380209362</v>
      </c>
      <c r="G204" s="19"/>
    </row>
    <row r="205" spans="1:7" ht="12.75" customHeight="1">
      <c r="A205" s="139">
        <v>3</v>
      </c>
      <c r="B205" s="173" t="s">
        <v>202</v>
      </c>
      <c r="C205" s="139">
        <v>31162</v>
      </c>
      <c r="D205" s="243">
        <v>27295</v>
      </c>
      <c r="E205" s="243">
        <f t="shared" si="14"/>
        <v>-3867</v>
      </c>
      <c r="F205" s="236">
        <f t="shared" si="15"/>
        <v>-0.12409344714716643</v>
      </c>
      <c r="G205" s="19"/>
    </row>
    <row r="206" spans="1:7" ht="12.75" customHeight="1">
      <c r="A206" s="139">
        <v>4</v>
      </c>
      <c r="B206" s="173" t="s">
        <v>203</v>
      </c>
      <c r="C206" s="139">
        <v>16841</v>
      </c>
      <c r="D206" s="243">
        <v>14184</v>
      </c>
      <c r="E206" s="243">
        <f t="shared" si="14"/>
        <v>-2657</v>
      </c>
      <c r="F206" s="236">
        <f t="shared" si="15"/>
        <v>-0.1577697286384419</v>
      </c>
      <c r="G206" s="19"/>
    </row>
    <row r="207" spans="1:7" ht="12.75" customHeight="1">
      <c r="A207" s="139">
        <v>5</v>
      </c>
      <c r="B207" s="173" t="s">
        <v>204</v>
      </c>
      <c r="C207" s="139">
        <v>13583</v>
      </c>
      <c r="D207" s="243">
        <v>11828</v>
      </c>
      <c r="E207" s="243">
        <f t="shared" si="14"/>
        <v>-1755</v>
      </c>
      <c r="F207" s="236">
        <f t="shared" si="15"/>
        <v>-0.1292056246779062</v>
      </c>
      <c r="G207" s="19"/>
    </row>
    <row r="208" spans="1:7" ht="12.75" customHeight="1">
      <c r="A208" s="139">
        <v>6</v>
      </c>
      <c r="B208" s="173" t="s">
        <v>205</v>
      </c>
      <c r="C208" s="139">
        <v>31652</v>
      </c>
      <c r="D208" s="243">
        <v>28155</v>
      </c>
      <c r="E208" s="243">
        <f t="shared" si="14"/>
        <v>-3497</v>
      </c>
      <c r="F208" s="236">
        <f t="shared" si="15"/>
        <v>-0.11048274990521927</v>
      </c>
      <c r="G208" s="19"/>
    </row>
    <row r="209" spans="1:7" ht="12.75" customHeight="1">
      <c r="A209" s="139">
        <v>7</v>
      </c>
      <c r="B209" s="173" t="s">
        <v>206</v>
      </c>
      <c r="C209" s="139">
        <v>25073</v>
      </c>
      <c r="D209" s="243">
        <v>21311</v>
      </c>
      <c r="E209" s="243">
        <f t="shared" si="14"/>
        <v>-3762</v>
      </c>
      <c r="F209" s="236">
        <f t="shared" si="15"/>
        <v>-0.15004187771706617</v>
      </c>
      <c r="G209" s="19"/>
    </row>
    <row r="210" spans="1:7" ht="12.75" customHeight="1">
      <c r="A210" s="139">
        <v>8</v>
      </c>
      <c r="B210" s="173" t="s">
        <v>207</v>
      </c>
      <c r="C210" s="139">
        <v>37571</v>
      </c>
      <c r="D210" s="243">
        <v>35384</v>
      </c>
      <c r="E210" s="243">
        <f t="shared" si="14"/>
        <v>-2187</v>
      </c>
      <c r="F210" s="236">
        <f t="shared" si="15"/>
        <v>-0.05820978946527907</v>
      </c>
      <c r="G210" s="19"/>
    </row>
    <row r="211" spans="1:7" ht="12.75" customHeight="1">
      <c r="A211" s="139">
        <v>9</v>
      </c>
      <c r="B211" s="173" t="s">
        <v>208</v>
      </c>
      <c r="C211" s="139">
        <v>12677</v>
      </c>
      <c r="D211" s="243">
        <v>12021</v>
      </c>
      <c r="E211" s="243">
        <f t="shared" si="14"/>
        <v>-656</v>
      </c>
      <c r="F211" s="236">
        <f t="shared" si="15"/>
        <v>-0.05174725881517709</v>
      </c>
      <c r="G211" s="19"/>
    </row>
    <row r="212" spans="1:7" ht="12.75" customHeight="1">
      <c r="A212" s="139">
        <v>10</v>
      </c>
      <c r="B212" s="173" t="s">
        <v>209</v>
      </c>
      <c r="C212" s="139">
        <v>34919</v>
      </c>
      <c r="D212" s="243">
        <v>30537</v>
      </c>
      <c r="E212" s="243">
        <f t="shared" si="14"/>
        <v>-4382</v>
      </c>
      <c r="F212" s="236">
        <f t="shared" si="15"/>
        <v>-0.12549042068787766</v>
      </c>
      <c r="G212" s="19"/>
    </row>
    <row r="213" spans="1:7" ht="12.75" customHeight="1">
      <c r="A213" s="139">
        <v>11</v>
      </c>
      <c r="B213" s="173" t="s">
        <v>210</v>
      </c>
      <c r="C213" s="139">
        <v>42722</v>
      </c>
      <c r="D213" s="243">
        <v>38834</v>
      </c>
      <c r="E213" s="243">
        <f t="shared" si="14"/>
        <v>-3888</v>
      </c>
      <c r="F213" s="236">
        <f t="shared" si="15"/>
        <v>-0.09100697532887037</v>
      </c>
      <c r="G213" s="19"/>
    </row>
    <row r="214" spans="1:7" ht="12.75" customHeight="1">
      <c r="A214" s="139">
        <v>12</v>
      </c>
      <c r="B214" s="173" t="s">
        <v>211</v>
      </c>
      <c r="C214" s="139">
        <v>17607</v>
      </c>
      <c r="D214" s="243">
        <v>15508</v>
      </c>
      <c r="E214" s="243">
        <f t="shared" si="14"/>
        <v>-2099</v>
      </c>
      <c r="F214" s="236">
        <f t="shared" si="15"/>
        <v>-0.11921394899755779</v>
      </c>
      <c r="G214" s="19"/>
    </row>
    <row r="215" spans="1:7" ht="12.75" customHeight="1">
      <c r="A215" s="139">
        <v>13</v>
      </c>
      <c r="B215" s="173" t="s">
        <v>212</v>
      </c>
      <c r="C215" s="139">
        <v>57322</v>
      </c>
      <c r="D215" s="243">
        <v>54606</v>
      </c>
      <c r="E215" s="243">
        <f t="shared" si="14"/>
        <v>-2716</v>
      </c>
      <c r="F215" s="236">
        <f t="shared" si="15"/>
        <v>-0.047381459125641116</v>
      </c>
      <c r="G215" s="19"/>
    </row>
    <row r="216" spans="1:7" ht="12.75" customHeight="1">
      <c r="A216" s="139">
        <v>14</v>
      </c>
      <c r="B216" s="173" t="s">
        <v>213</v>
      </c>
      <c r="C216" s="139">
        <v>23942</v>
      </c>
      <c r="D216" s="243">
        <v>20239</v>
      </c>
      <c r="E216" s="243">
        <f t="shared" si="14"/>
        <v>-3703</v>
      </c>
      <c r="F216" s="236">
        <f t="shared" si="15"/>
        <v>-0.15466544148358533</v>
      </c>
      <c r="G216" s="19"/>
    </row>
    <row r="217" spans="1:7" ht="12.75" customHeight="1">
      <c r="A217" s="139">
        <v>15</v>
      </c>
      <c r="B217" s="173" t="s">
        <v>214</v>
      </c>
      <c r="C217" s="139">
        <v>25156</v>
      </c>
      <c r="D217" s="243">
        <v>21320</v>
      </c>
      <c r="E217" s="243">
        <f t="shared" si="14"/>
        <v>-3836</v>
      </c>
      <c r="F217" s="236">
        <f t="shared" si="15"/>
        <v>-0.15248847193512483</v>
      </c>
      <c r="G217" s="19"/>
    </row>
    <row r="218" spans="1:7" ht="12.75" customHeight="1">
      <c r="A218" s="139">
        <v>16</v>
      </c>
      <c r="B218" s="173" t="s">
        <v>215</v>
      </c>
      <c r="C218" s="139">
        <v>23802</v>
      </c>
      <c r="D218" s="243">
        <v>20412</v>
      </c>
      <c r="E218" s="243">
        <f t="shared" si="14"/>
        <v>-3390</v>
      </c>
      <c r="F218" s="236">
        <f t="shared" si="15"/>
        <v>-0.14242500630199142</v>
      </c>
      <c r="G218" s="19"/>
    </row>
    <row r="219" spans="1:7" ht="12.75" customHeight="1">
      <c r="A219" s="139">
        <v>17</v>
      </c>
      <c r="B219" s="173" t="s">
        <v>216</v>
      </c>
      <c r="C219" s="139">
        <v>15362</v>
      </c>
      <c r="D219" s="243">
        <v>13647</v>
      </c>
      <c r="E219" s="243">
        <f t="shared" si="14"/>
        <v>-1715</v>
      </c>
      <c r="F219" s="236">
        <f t="shared" si="15"/>
        <v>-0.1116391094909517</v>
      </c>
      <c r="G219" s="19"/>
    </row>
    <row r="220" spans="1:7" ht="12.75" customHeight="1">
      <c r="A220" s="139">
        <v>18</v>
      </c>
      <c r="B220" s="173" t="s">
        <v>217</v>
      </c>
      <c r="C220" s="139">
        <v>40481</v>
      </c>
      <c r="D220" s="243">
        <v>37021</v>
      </c>
      <c r="E220" s="243">
        <f t="shared" si="14"/>
        <v>-3460</v>
      </c>
      <c r="F220" s="236">
        <f t="shared" si="15"/>
        <v>-0.08547219683308219</v>
      </c>
      <c r="G220" s="19"/>
    </row>
    <row r="221" spans="1:7" ht="12.75" customHeight="1">
      <c r="A221" s="139">
        <v>19</v>
      </c>
      <c r="B221" s="173" t="s">
        <v>218</v>
      </c>
      <c r="C221" s="139">
        <v>16611</v>
      </c>
      <c r="D221" s="243">
        <v>15026</v>
      </c>
      <c r="E221" s="243">
        <f t="shared" si="14"/>
        <v>-1585</v>
      </c>
      <c r="F221" s="236">
        <f t="shared" si="15"/>
        <v>-0.09541869845283246</v>
      </c>
      <c r="G221" s="19"/>
    </row>
    <row r="222" spans="1:8" ht="12.75" customHeight="1">
      <c r="A222" s="139">
        <v>20</v>
      </c>
      <c r="B222" s="173" t="s">
        <v>219</v>
      </c>
      <c r="C222" s="139">
        <v>37409</v>
      </c>
      <c r="D222" s="243">
        <v>34174</v>
      </c>
      <c r="E222" s="243">
        <f t="shared" si="14"/>
        <v>-3235</v>
      </c>
      <c r="F222" s="236">
        <f t="shared" si="15"/>
        <v>-0.08647651634633377</v>
      </c>
      <c r="G222" s="19"/>
      <c r="H222" s="9" t="s">
        <v>12</v>
      </c>
    </row>
    <row r="223" spans="1:7" ht="12.75" customHeight="1">
      <c r="A223" s="139">
        <v>21</v>
      </c>
      <c r="B223" s="173" t="s">
        <v>220</v>
      </c>
      <c r="C223" s="139">
        <v>18467</v>
      </c>
      <c r="D223" s="243">
        <v>16659</v>
      </c>
      <c r="E223" s="243">
        <f t="shared" si="14"/>
        <v>-1808</v>
      </c>
      <c r="F223" s="236">
        <f t="shared" si="15"/>
        <v>-0.09790436995722099</v>
      </c>
      <c r="G223" s="19"/>
    </row>
    <row r="224" spans="1:7" ht="12.75" customHeight="1">
      <c r="A224" s="139">
        <v>22</v>
      </c>
      <c r="B224" s="173" t="s">
        <v>221</v>
      </c>
      <c r="C224" s="139">
        <v>28393</v>
      </c>
      <c r="D224" s="243">
        <v>25094</v>
      </c>
      <c r="E224" s="243">
        <f t="shared" si="14"/>
        <v>-3299</v>
      </c>
      <c r="F224" s="236">
        <f t="shared" si="15"/>
        <v>-0.11619061036170887</v>
      </c>
      <c r="G224" s="19"/>
    </row>
    <row r="225" spans="1:7" ht="12.75" customHeight="1">
      <c r="A225" s="139"/>
      <c r="B225" s="1" t="s">
        <v>27</v>
      </c>
      <c r="C225" s="13">
        <f>SUM(C203:C224)</f>
        <v>620840</v>
      </c>
      <c r="D225" s="245">
        <f>SUM(D203:D224)</f>
        <v>558259</v>
      </c>
      <c r="E225" s="245">
        <f>D225-C225</f>
        <v>-62581</v>
      </c>
      <c r="F225" s="191">
        <f>E225/C225</f>
        <v>-0.10080052831647446</v>
      </c>
      <c r="G225" s="19"/>
    </row>
    <row r="226" spans="1:7" ht="12.75" customHeight="1">
      <c r="A226" s="27"/>
      <c r="B226" s="2"/>
      <c r="C226" s="111"/>
      <c r="D226" s="137"/>
      <c r="E226" s="137"/>
      <c r="F226" s="112"/>
      <c r="G226" s="19"/>
    </row>
    <row r="227" spans="1:8" ht="14.25">
      <c r="A227" s="33" t="s">
        <v>169</v>
      </c>
      <c r="B227" s="34"/>
      <c r="C227" s="34"/>
      <c r="D227" s="34"/>
      <c r="E227" s="34"/>
      <c r="F227" s="34"/>
      <c r="G227" s="34"/>
      <c r="H227" s="34"/>
    </row>
    <row r="228" spans="1:6" ht="46.5" customHeight="1">
      <c r="A228" s="62" t="s">
        <v>30</v>
      </c>
      <c r="B228" s="62" t="s">
        <v>31</v>
      </c>
      <c r="C228" s="99" t="s">
        <v>170</v>
      </c>
      <c r="D228" s="99" t="s">
        <v>171</v>
      </c>
      <c r="E228" s="62" t="s">
        <v>32</v>
      </c>
      <c r="F228" s="37"/>
    </row>
    <row r="229" spans="1:6" ht="13.5" customHeight="1">
      <c r="A229" s="35">
        <v>1</v>
      </c>
      <c r="B229" s="35">
        <v>2</v>
      </c>
      <c r="C229" s="36">
        <v>3</v>
      </c>
      <c r="D229" s="36">
        <v>4</v>
      </c>
      <c r="E229" s="35">
        <v>5</v>
      </c>
      <c r="F229" s="37"/>
    </row>
    <row r="230" spans="1:7" ht="12.75" customHeight="1">
      <c r="A230" s="14">
        <v>1</v>
      </c>
      <c r="B230" s="173" t="s">
        <v>200</v>
      </c>
      <c r="C230" s="248">
        <v>35213715</v>
      </c>
      <c r="D230" s="248">
        <v>31890800</v>
      </c>
      <c r="E230" s="236">
        <f aca="true" t="shared" si="16" ref="E230:E252">D230/C230</f>
        <v>0.9056357728799702</v>
      </c>
      <c r="F230" s="111"/>
      <c r="G230" s="19"/>
    </row>
    <row r="231" spans="1:7" ht="12.75" customHeight="1">
      <c r="A231" s="14">
        <v>2</v>
      </c>
      <c r="B231" s="173" t="s">
        <v>201</v>
      </c>
      <c r="C231" s="248">
        <v>8158725</v>
      </c>
      <c r="D231" s="248">
        <v>6793873</v>
      </c>
      <c r="E231" s="236">
        <f t="shared" si="16"/>
        <v>0.8327125868318885</v>
      </c>
      <c r="F231" s="111"/>
      <c r="G231" s="19"/>
    </row>
    <row r="232" spans="1:7" ht="12.75" customHeight="1">
      <c r="A232" s="14">
        <v>3</v>
      </c>
      <c r="B232" s="173" t="s">
        <v>202</v>
      </c>
      <c r="C232" s="248">
        <v>18299310</v>
      </c>
      <c r="D232" s="248">
        <v>16232233</v>
      </c>
      <c r="E232" s="236">
        <f t="shared" si="16"/>
        <v>0.8870407135569592</v>
      </c>
      <c r="F232" s="111"/>
      <c r="G232" s="19"/>
    </row>
    <row r="233" spans="1:7" ht="12.75" customHeight="1">
      <c r="A233" s="14">
        <v>4</v>
      </c>
      <c r="B233" s="173" t="s">
        <v>203</v>
      </c>
      <c r="C233" s="248">
        <v>9694845</v>
      </c>
      <c r="D233" s="248">
        <v>8614607</v>
      </c>
      <c r="E233" s="236">
        <f t="shared" si="16"/>
        <v>0.88857604221625</v>
      </c>
      <c r="F233" s="111"/>
      <c r="G233" s="19"/>
    </row>
    <row r="234" spans="1:7" ht="12.75" customHeight="1">
      <c r="A234" s="14">
        <v>5</v>
      </c>
      <c r="B234" s="173" t="s">
        <v>204</v>
      </c>
      <c r="C234" s="248">
        <v>8122260</v>
      </c>
      <c r="D234" s="248">
        <v>6962700</v>
      </c>
      <c r="E234" s="236">
        <f t="shared" si="16"/>
        <v>0.8572367789260624</v>
      </c>
      <c r="F234" s="111"/>
      <c r="G234" s="19"/>
    </row>
    <row r="235" spans="1:7" ht="12.75" customHeight="1">
      <c r="A235" s="14">
        <v>6</v>
      </c>
      <c r="B235" s="173" t="s">
        <v>205</v>
      </c>
      <c r="C235" s="248">
        <v>19636530</v>
      </c>
      <c r="D235" s="248">
        <v>17240911</v>
      </c>
      <c r="E235" s="236">
        <f t="shared" si="16"/>
        <v>0.8780019178541218</v>
      </c>
      <c r="F235" s="111"/>
      <c r="G235" s="19"/>
    </row>
    <row r="236" spans="1:7" ht="12.75" customHeight="1">
      <c r="A236" s="14">
        <v>7</v>
      </c>
      <c r="B236" s="173" t="s">
        <v>206</v>
      </c>
      <c r="C236" s="248">
        <v>16483455</v>
      </c>
      <c r="D236" s="248">
        <v>14477433</v>
      </c>
      <c r="E236" s="236">
        <f t="shared" si="16"/>
        <v>0.8783008780622752</v>
      </c>
      <c r="F236" s="111"/>
      <c r="G236" s="19"/>
    </row>
    <row r="237" spans="1:7" ht="12.75" customHeight="1">
      <c r="A237" s="14">
        <v>8</v>
      </c>
      <c r="B237" s="173" t="s">
        <v>207</v>
      </c>
      <c r="C237" s="248">
        <v>21595950</v>
      </c>
      <c r="D237" s="248">
        <v>18783033</v>
      </c>
      <c r="E237" s="236">
        <f t="shared" si="16"/>
        <v>0.8697479388496454</v>
      </c>
      <c r="F237" s="111"/>
      <c r="G237" s="19"/>
    </row>
    <row r="238" spans="1:7" ht="12.75" customHeight="1">
      <c r="A238" s="14">
        <v>9</v>
      </c>
      <c r="B238" s="173" t="s">
        <v>208</v>
      </c>
      <c r="C238" s="248">
        <v>6838590</v>
      </c>
      <c r="D238" s="248">
        <v>6053333</v>
      </c>
      <c r="E238" s="236">
        <f t="shared" si="16"/>
        <v>0.8851726744840677</v>
      </c>
      <c r="F238" s="111"/>
      <c r="G238" s="19"/>
    </row>
    <row r="239" spans="1:7" ht="12.75" customHeight="1">
      <c r="A239" s="14">
        <v>10</v>
      </c>
      <c r="B239" s="173" t="s">
        <v>209</v>
      </c>
      <c r="C239" s="248">
        <v>21096915</v>
      </c>
      <c r="D239" s="248">
        <v>17841673</v>
      </c>
      <c r="E239" s="236">
        <f t="shared" si="16"/>
        <v>0.8457005680688385</v>
      </c>
      <c r="F239" s="111"/>
      <c r="G239" s="19"/>
    </row>
    <row r="240" spans="1:7" ht="12.75" customHeight="1">
      <c r="A240" s="14">
        <v>11</v>
      </c>
      <c r="B240" s="173" t="s">
        <v>210</v>
      </c>
      <c r="C240" s="248">
        <v>25895505</v>
      </c>
      <c r="D240" s="248">
        <v>22559377</v>
      </c>
      <c r="E240" s="236">
        <f t="shared" si="16"/>
        <v>0.8711696103242629</v>
      </c>
      <c r="F240" s="111"/>
      <c r="G240" s="19"/>
    </row>
    <row r="241" spans="1:7" ht="12.75" customHeight="1">
      <c r="A241" s="14">
        <v>12</v>
      </c>
      <c r="B241" s="173" t="s">
        <v>211</v>
      </c>
      <c r="C241" s="248">
        <v>10722495</v>
      </c>
      <c r="D241" s="248">
        <v>9578567</v>
      </c>
      <c r="E241" s="236">
        <f t="shared" si="16"/>
        <v>0.8933151286151217</v>
      </c>
      <c r="F241" s="111"/>
      <c r="G241" s="19"/>
    </row>
    <row r="242" spans="1:7" ht="12.75" customHeight="1">
      <c r="A242" s="14">
        <v>13</v>
      </c>
      <c r="B242" s="173" t="s">
        <v>212</v>
      </c>
      <c r="C242" s="248">
        <v>36080970</v>
      </c>
      <c r="D242" s="248">
        <v>32459333</v>
      </c>
      <c r="E242" s="236">
        <f t="shared" si="16"/>
        <v>0.8996247329270805</v>
      </c>
      <c r="F242" s="111"/>
      <c r="G242" s="19"/>
    </row>
    <row r="243" spans="1:7" ht="12.75" customHeight="1">
      <c r="A243" s="14">
        <v>14</v>
      </c>
      <c r="B243" s="173" t="s">
        <v>213</v>
      </c>
      <c r="C243" s="248">
        <v>13139385</v>
      </c>
      <c r="D243" s="248">
        <v>11348833</v>
      </c>
      <c r="E243" s="236">
        <f t="shared" si="16"/>
        <v>0.8637263464005355</v>
      </c>
      <c r="F243" s="111"/>
      <c r="G243" s="19"/>
    </row>
    <row r="244" spans="1:7" ht="12.75" customHeight="1">
      <c r="A244" s="14">
        <v>15</v>
      </c>
      <c r="B244" s="173" t="s">
        <v>214</v>
      </c>
      <c r="C244" s="248">
        <v>14908830</v>
      </c>
      <c r="D244" s="248">
        <v>12729335</v>
      </c>
      <c r="E244" s="236">
        <f t="shared" si="16"/>
        <v>0.8538118014626231</v>
      </c>
      <c r="F244" s="111"/>
      <c r="G244" s="19"/>
    </row>
    <row r="245" spans="1:7" ht="12.75" customHeight="1">
      <c r="A245" s="14">
        <v>16</v>
      </c>
      <c r="B245" s="173" t="s">
        <v>215</v>
      </c>
      <c r="C245" s="248">
        <v>13882200</v>
      </c>
      <c r="D245" s="248">
        <v>12143300</v>
      </c>
      <c r="E245" s="236">
        <f t="shared" si="16"/>
        <v>0.8747388742418348</v>
      </c>
      <c r="F245" s="111"/>
      <c r="G245" s="19"/>
    </row>
    <row r="246" spans="1:7" ht="12.75" customHeight="1">
      <c r="A246" s="14">
        <v>17</v>
      </c>
      <c r="B246" s="173" t="s">
        <v>216</v>
      </c>
      <c r="C246" s="248">
        <v>9259560</v>
      </c>
      <c r="D246" s="248">
        <v>7937234</v>
      </c>
      <c r="E246" s="236">
        <f t="shared" si="16"/>
        <v>0.857193430357382</v>
      </c>
      <c r="F246" s="111"/>
      <c r="G246" s="19"/>
    </row>
    <row r="247" spans="1:7" ht="12.75" customHeight="1">
      <c r="A247" s="14">
        <v>18</v>
      </c>
      <c r="B247" s="173" t="s">
        <v>217</v>
      </c>
      <c r="C247" s="248">
        <v>25175640</v>
      </c>
      <c r="D247" s="248">
        <v>21802280</v>
      </c>
      <c r="E247" s="236">
        <f t="shared" si="16"/>
        <v>0.8660069813518146</v>
      </c>
      <c r="F247" s="111"/>
      <c r="G247" s="19"/>
    </row>
    <row r="248" spans="1:7" ht="12.75" customHeight="1">
      <c r="A248" s="14">
        <v>19</v>
      </c>
      <c r="B248" s="173" t="s">
        <v>218</v>
      </c>
      <c r="C248" s="248">
        <v>9903435</v>
      </c>
      <c r="D248" s="248">
        <v>8692468</v>
      </c>
      <c r="E248" s="236">
        <f t="shared" si="16"/>
        <v>0.8777225275876501</v>
      </c>
      <c r="F248" s="111"/>
      <c r="G248" s="19" t="s">
        <v>12</v>
      </c>
    </row>
    <row r="249" spans="1:7" ht="12.75" customHeight="1">
      <c r="A249" s="14">
        <v>20</v>
      </c>
      <c r="B249" s="173" t="s">
        <v>219</v>
      </c>
      <c r="C249" s="248">
        <v>22173780</v>
      </c>
      <c r="D249" s="248">
        <v>19430568</v>
      </c>
      <c r="E249" s="236">
        <f t="shared" si="16"/>
        <v>0.876285775361711</v>
      </c>
      <c r="F249" s="111"/>
      <c r="G249" s="19"/>
    </row>
    <row r="250" spans="1:7" ht="12.75" customHeight="1">
      <c r="A250" s="14">
        <v>21</v>
      </c>
      <c r="B250" s="173" t="s">
        <v>220</v>
      </c>
      <c r="C250" s="248">
        <v>12297885</v>
      </c>
      <c r="D250" s="248">
        <v>11024158</v>
      </c>
      <c r="E250" s="236">
        <f t="shared" si="16"/>
        <v>0.8964271498717056</v>
      </c>
      <c r="F250" s="111"/>
      <c r="G250" s="19"/>
    </row>
    <row r="251" spans="1:7" ht="12.75" customHeight="1">
      <c r="A251" s="14">
        <v>22</v>
      </c>
      <c r="B251" s="173" t="s">
        <v>221</v>
      </c>
      <c r="C251" s="248">
        <v>18028500</v>
      </c>
      <c r="D251" s="248">
        <v>15688833</v>
      </c>
      <c r="E251" s="236">
        <f t="shared" si="16"/>
        <v>0.870223978700391</v>
      </c>
      <c r="F251" s="111"/>
      <c r="G251" s="19"/>
    </row>
    <row r="252" spans="1:7" ht="16.5" customHeight="1">
      <c r="A252" s="21"/>
      <c r="B252" s="1" t="s">
        <v>27</v>
      </c>
      <c r="C252" s="154">
        <f>SUM(C230:C251)</f>
        <v>376608480</v>
      </c>
      <c r="D252" s="154">
        <f>SUM(D230:D251)</f>
        <v>330284882</v>
      </c>
      <c r="E252" s="191">
        <f t="shared" si="16"/>
        <v>0.8769979953717452</v>
      </c>
      <c r="F252" s="29"/>
      <c r="G252" s="19"/>
    </row>
    <row r="253" spans="1:7" ht="16.5" customHeight="1">
      <c r="A253" s="27"/>
      <c r="B253" s="2"/>
      <c r="C253" s="111"/>
      <c r="D253" s="111"/>
      <c r="E253" s="112"/>
      <c r="F253" s="29"/>
      <c r="G253" s="19"/>
    </row>
    <row r="254" ht="15.75" customHeight="1">
      <c r="A254" s="8" t="s">
        <v>225</v>
      </c>
    </row>
    <row r="255" spans="1:6" ht="14.25">
      <c r="A255" s="166"/>
      <c r="B255" s="164"/>
      <c r="C255" s="164"/>
      <c r="D255" s="164"/>
      <c r="E255" s="164"/>
      <c r="F255" s="164"/>
    </row>
    <row r="256" ht="14.25">
      <c r="A256" s="8" t="s">
        <v>33</v>
      </c>
    </row>
    <row r="257" spans="1:7" ht="33.75" customHeight="1">
      <c r="A257" s="213" t="s">
        <v>20</v>
      </c>
      <c r="B257" s="213"/>
      <c r="C257" s="214" t="s">
        <v>34</v>
      </c>
      <c r="D257" s="214" t="s">
        <v>35</v>
      </c>
      <c r="E257" s="214" t="s">
        <v>6</v>
      </c>
      <c r="F257" s="214" t="s">
        <v>28</v>
      </c>
      <c r="G257" s="141"/>
    </row>
    <row r="258" spans="1:7" ht="16.5" customHeight="1">
      <c r="A258" s="139">
        <v>1</v>
      </c>
      <c r="B258" s="139">
        <v>2</v>
      </c>
      <c r="C258" s="140">
        <v>3</v>
      </c>
      <c r="D258" s="140">
        <v>4</v>
      </c>
      <c r="E258" s="140" t="s">
        <v>36</v>
      </c>
      <c r="F258" s="140">
        <v>6</v>
      </c>
      <c r="G258" s="141"/>
    </row>
    <row r="259" spans="1:7" ht="27" customHeight="1">
      <c r="A259" s="142">
        <v>1</v>
      </c>
      <c r="B259" s="143" t="s">
        <v>222</v>
      </c>
      <c r="C259" s="215">
        <v>5005.55</v>
      </c>
      <c r="D259" s="215">
        <v>5005.547999999999</v>
      </c>
      <c r="E259" s="144">
        <f>D259-C259</f>
        <v>-0.0020000000013169483</v>
      </c>
      <c r="F259" s="216">
        <v>0</v>
      </c>
      <c r="G259" s="141"/>
    </row>
    <row r="260" spans="1:8" ht="28.5">
      <c r="A260" s="142">
        <v>2</v>
      </c>
      <c r="B260" s="143" t="s">
        <v>172</v>
      </c>
      <c r="C260" s="215">
        <v>45792.56</v>
      </c>
      <c r="D260" s="215">
        <v>45792.53999999999</v>
      </c>
      <c r="E260" s="144">
        <f>D260-C260</f>
        <v>-0.020000000004074536</v>
      </c>
      <c r="F260" s="217">
        <f>E260/C260</f>
        <v>-4.3675217118402064E-07</v>
      </c>
      <c r="G260" s="141"/>
      <c r="H260" s="9" t="s">
        <v>12</v>
      </c>
    </row>
    <row r="261" spans="1:7" ht="28.5">
      <c r="A261" s="142">
        <v>3</v>
      </c>
      <c r="B261" s="143" t="s">
        <v>173</v>
      </c>
      <c r="C261" s="218"/>
      <c r="D261" s="177">
        <v>40787</v>
      </c>
      <c r="E261" s="144">
        <f>D261-C261</f>
        <v>40787</v>
      </c>
      <c r="F261" s="217" t="e">
        <f>E261/C261</f>
        <v>#DIV/0!</v>
      </c>
      <c r="G261" s="141" t="s">
        <v>12</v>
      </c>
    </row>
    <row r="262" ht="14.25">
      <c r="A262" s="40"/>
    </row>
    <row r="263" spans="1:7" ht="14.25">
      <c r="A263" s="8" t="s">
        <v>183</v>
      </c>
      <c r="B263" s="34"/>
      <c r="C263" s="43"/>
      <c r="D263" s="34"/>
      <c r="E263" s="34"/>
      <c r="F263" s="34"/>
      <c r="G263" s="34" t="s">
        <v>12</v>
      </c>
    </row>
    <row r="264" spans="1:8" ht="6" customHeight="1">
      <c r="A264" s="8"/>
      <c r="B264" s="34"/>
      <c r="C264" s="43"/>
      <c r="D264" s="34"/>
      <c r="E264" s="34"/>
      <c r="F264" s="34"/>
      <c r="G264" s="34"/>
      <c r="H264" s="9" t="s">
        <v>12</v>
      </c>
    </row>
    <row r="265" spans="1:5" ht="14.25">
      <c r="A265" s="34"/>
      <c r="B265" s="34"/>
      <c r="C265" s="34"/>
      <c r="D265" s="34"/>
      <c r="E265" s="44" t="s">
        <v>224</v>
      </c>
    </row>
    <row r="266" spans="1:8" ht="43.5" customHeight="1">
      <c r="A266" s="45" t="s">
        <v>37</v>
      </c>
      <c r="B266" s="45" t="s">
        <v>38</v>
      </c>
      <c r="C266" s="46" t="s">
        <v>137</v>
      </c>
      <c r="D266" s="172" t="s">
        <v>195</v>
      </c>
      <c r="E266" s="46" t="s">
        <v>136</v>
      </c>
      <c r="F266" s="157"/>
      <c r="G266" s="157"/>
      <c r="H266" s="141"/>
    </row>
    <row r="267" spans="1:8" ht="15.75" customHeight="1">
      <c r="A267" s="45">
        <v>1</v>
      </c>
      <c r="B267" s="45">
        <v>2</v>
      </c>
      <c r="C267" s="46">
        <v>3</v>
      </c>
      <c r="D267" s="172">
        <v>4</v>
      </c>
      <c r="E267" s="46">
        <v>5</v>
      </c>
      <c r="F267" s="157"/>
      <c r="G267" s="157"/>
      <c r="H267" s="141"/>
    </row>
    <row r="268" spans="1:8" ht="12.75" customHeight="1">
      <c r="A268" s="14">
        <v>1</v>
      </c>
      <c r="B268" s="173" t="s">
        <v>200</v>
      </c>
      <c r="C268" s="174">
        <v>4306.82</v>
      </c>
      <c r="D268" s="174">
        <v>293.19000000000017</v>
      </c>
      <c r="E268" s="123">
        <f aca="true" t="shared" si="17" ref="E268:E290">D268/C268</f>
        <v>0.0680757496250134</v>
      </c>
      <c r="F268" s="158"/>
      <c r="G268" s="159"/>
      <c r="H268" s="153"/>
    </row>
    <row r="269" spans="1:8" ht="12.75" customHeight="1">
      <c r="A269" s="14">
        <v>2</v>
      </c>
      <c r="B269" s="173" t="s">
        <v>201</v>
      </c>
      <c r="C269" s="174">
        <v>1009.54</v>
      </c>
      <c r="D269" s="174">
        <v>17.89999999999997</v>
      </c>
      <c r="E269" s="123">
        <f t="shared" si="17"/>
        <v>0.017730847712819672</v>
      </c>
      <c r="F269" s="158"/>
      <c r="G269" s="159"/>
      <c r="H269" s="153"/>
    </row>
    <row r="270" spans="1:8" ht="12.75" customHeight="1">
      <c r="A270" s="14">
        <v>3</v>
      </c>
      <c r="B270" s="173" t="s">
        <v>202</v>
      </c>
      <c r="C270" s="174">
        <v>2227.24</v>
      </c>
      <c r="D270" s="174">
        <v>109.63000000000004</v>
      </c>
      <c r="E270" s="123">
        <f t="shared" si="17"/>
        <v>0.04922235592033191</v>
      </c>
      <c r="F270" s="158"/>
      <c r="G270" s="159"/>
      <c r="H270" s="153"/>
    </row>
    <row r="271" spans="1:8" ht="12.75" customHeight="1">
      <c r="A271" s="14">
        <v>4</v>
      </c>
      <c r="B271" s="173" t="s">
        <v>203</v>
      </c>
      <c r="C271" s="174">
        <v>1184.1999999999998</v>
      </c>
      <c r="D271" s="174">
        <v>115.91199999999999</v>
      </c>
      <c r="E271" s="123">
        <f t="shared" si="17"/>
        <v>0.09788211450768453</v>
      </c>
      <c r="F271" s="158"/>
      <c r="G271" s="159"/>
      <c r="H271" s="153"/>
    </row>
    <row r="272" spans="1:8" ht="12.75" customHeight="1">
      <c r="A272" s="14">
        <v>5</v>
      </c>
      <c r="B272" s="173" t="s">
        <v>204</v>
      </c>
      <c r="C272" s="174">
        <v>985.4</v>
      </c>
      <c r="D272" s="174">
        <v>9.51</v>
      </c>
      <c r="E272" s="123">
        <f t="shared" si="17"/>
        <v>0.009650903186523238</v>
      </c>
      <c r="F272" s="158"/>
      <c r="G272" s="159"/>
      <c r="H272" s="153"/>
    </row>
    <row r="273" spans="1:8" ht="12.75" customHeight="1">
      <c r="A273" s="14">
        <v>6</v>
      </c>
      <c r="B273" s="173" t="s">
        <v>205</v>
      </c>
      <c r="C273" s="174">
        <v>2367.2000000000003</v>
      </c>
      <c r="D273" s="174">
        <v>86.27000000000001</v>
      </c>
      <c r="E273" s="123">
        <f t="shared" si="17"/>
        <v>0.0364438999662048</v>
      </c>
      <c r="F273" s="158"/>
      <c r="G273" s="159"/>
      <c r="H273" s="153"/>
    </row>
    <row r="274" spans="1:8" ht="12.75" customHeight="1">
      <c r="A274" s="14">
        <v>7</v>
      </c>
      <c r="B274" s="173" t="s">
        <v>206</v>
      </c>
      <c r="C274" s="174">
        <v>1968.02</v>
      </c>
      <c r="D274" s="174">
        <v>40.27999999999997</v>
      </c>
      <c r="E274" s="123">
        <f t="shared" si="17"/>
        <v>0.020467271674068338</v>
      </c>
      <c r="F274" s="158"/>
      <c r="G274" s="159"/>
      <c r="H274" s="153"/>
    </row>
    <row r="275" spans="1:8" ht="12.75" customHeight="1">
      <c r="A275" s="14">
        <v>8</v>
      </c>
      <c r="B275" s="173" t="s">
        <v>207</v>
      </c>
      <c r="C275" s="174">
        <v>2638.64</v>
      </c>
      <c r="D275" s="174">
        <v>133.64999999999998</v>
      </c>
      <c r="E275" s="123">
        <f t="shared" si="17"/>
        <v>0.05065109298729648</v>
      </c>
      <c r="F275" s="158"/>
      <c r="G275" s="159"/>
      <c r="H275" s="153"/>
    </row>
    <row r="276" spans="1:8" ht="12.75" customHeight="1">
      <c r="A276" s="14">
        <v>9</v>
      </c>
      <c r="B276" s="173" t="s">
        <v>208</v>
      </c>
      <c r="C276" s="174">
        <v>845.5</v>
      </c>
      <c r="D276" s="174">
        <v>49.20000000000002</v>
      </c>
      <c r="E276" s="123">
        <f t="shared" si="17"/>
        <v>0.058190419869899486</v>
      </c>
      <c r="F276" s="158"/>
      <c r="G276" s="159"/>
      <c r="H276" s="153"/>
    </row>
    <row r="277" spans="1:8" ht="12.75" customHeight="1">
      <c r="A277" s="14">
        <v>10</v>
      </c>
      <c r="B277" s="173" t="s">
        <v>209</v>
      </c>
      <c r="C277" s="174">
        <v>2554.92</v>
      </c>
      <c r="D277" s="174">
        <v>261.45</v>
      </c>
      <c r="E277" s="123">
        <f t="shared" si="17"/>
        <v>0.10233197125546005</v>
      </c>
      <c r="F277" s="158"/>
      <c r="G277" s="159"/>
      <c r="H277" s="153"/>
    </row>
    <row r="278" spans="1:8" ht="12.75" customHeight="1">
      <c r="A278" s="14">
        <v>11</v>
      </c>
      <c r="B278" s="173" t="s">
        <v>210</v>
      </c>
      <c r="C278" s="174">
        <v>3195.02</v>
      </c>
      <c r="D278" s="174">
        <v>216.45999999999998</v>
      </c>
      <c r="E278" s="123">
        <f t="shared" si="17"/>
        <v>0.06774918466864056</v>
      </c>
      <c r="F278" s="158"/>
      <c r="G278" s="159"/>
      <c r="H278" s="153"/>
    </row>
    <row r="279" spans="1:8" ht="12.75" customHeight="1">
      <c r="A279" s="14">
        <v>12</v>
      </c>
      <c r="B279" s="173" t="s">
        <v>211</v>
      </c>
      <c r="C279" s="174">
        <v>1296.74</v>
      </c>
      <c r="D279" s="174">
        <v>107.32999999999997</v>
      </c>
      <c r="E279" s="123">
        <f t="shared" si="17"/>
        <v>0.08276909789163593</v>
      </c>
      <c r="F279" s="158"/>
      <c r="G279" s="159"/>
      <c r="H279" s="153"/>
    </row>
    <row r="280" spans="1:8" ht="12.75" customHeight="1">
      <c r="A280" s="14">
        <v>13</v>
      </c>
      <c r="B280" s="173" t="s">
        <v>212</v>
      </c>
      <c r="C280" s="174">
        <v>4408.7</v>
      </c>
      <c r="D280" s="174">
        <v>478.99</v>
      </c>
      <c r="E280" s="123">
        <f t="shared" si="17"/>
        <v>0.10864653979631185</v>
      </c>
      <c r="F280" s="158"/>
      <c r="G280" s="159"/>
      <c r="H280" s="153"/>
    </row>
    <row r="281" spans="1:8" ht="12.75" customHeight="1">
      <c r="A281" s="14">
        <v>14</v>
      </c>
      <c r="B281" s="173" t="s">
        <v>213</v>
      </c>
      <c r="C281" s="174">
        <v>1619.1999999999998</v>
      </c>
      <c r="D281" s="174">
        <v>118.44</v>
      </c>
      <c r="E281" s="123">
        <f t="shared" si="17"/>
        <v>0.07314723320158104</v>
      </c>
      <c r="F281" s="158"/>
      <c r="G281" s="159"/>
      <c r="H281" s="153"/>
    </row>
    <row r="282" spans="1:8" ht="12.75" customHeight="1">
      <c r="A282" s="14">
        <v>15</v>
      </c>
      <c r="B282" s="173" t="s">
        <v>214</v>
      </c>
      <c r="C282" s="174">
        <v>1811.62</v>
      </c>
      <c r="D282" s="174">
        <v>103.57</v>
      </c>
      <c r="E282" s="123">
        <f t="shared" si="17"/>
        <v>0.05716982590167916</v>
      </c>
      <c r="F282" s="158"/>
      <c r="G282" s="159"/>
      <c r="H282" s="153"/>
    </row>
    <row r="283" spans="1:8" ht="12.75" customHeight="1">
      <c r="A283" s="14">
        <v>16</v>
      </c>
      <c r="B283" s="173" t="s">
        <v>215</v>
      </c>
      <c r="C283" s="174">
        <v>1691.68</v>
      </c>
      <c r="D283" s="174">
        <v>69.38999999999999</v>
      </c>
      <c r="E283" s="123">
        <f t="shared" si="17"/>
        <v>0.04101839591412086</v>
      </c>
      <c r="F283" s="158"/>
      <c r="G283" s="159"/>
      <c r="H283" s="153"/>
    </row>
    <row r="284" spans="1:8" ht="12.75" customHeight="1">
      <c r="A284" s="14">
        <v>17</v>
      </c>
      <c r="B284" s="173" t="s">
        <v>216</v>
      </c>
      <c r="C284" s="174">
        <v>1121.82</v>
      </c>
      <c r="D284" s="174">
        <v>79.27000000000004</v>
      </c>
      <c r="E284" s="123">
        <f t="shared" si="17"/>
        <v>0.07066196002923825</v>
      </c>
      <c r="F284" s="158"/>
      <c r="G284" s="159"/>
      <c r="H284" s="153"/>
    </row>
    <row r="285" spans="1:8" ht="12.75" customHeight="1">
      <c r="A285" s="14">
        <v>18</v>
      </c>
      <c r="B285" s="173" t="s">
        <v>217</v>
      </c>
      <c r="C285" s="174">
        <v>3033.7</v>
      </c>
      <c r="D285" s="174">
        <v>188.77000000000004</v>
      </c>
      <c r="E285" s="123">
        <f t="shared" si="17"/>
        <v>0.06222434650756504</v>
      </c>
      <c r="F285" s="158"/>
      <c r="G285" s="159"/>
      <c r="H285" s="153"/>
    </row>
    <row r="286" spans="1:8" ht="12.75" customHeight="1">
      <c r="A286" s="14">
        <v>19</v>
      </c>
      <c r="B286" s="173" t="s">
        <v>218</v>
      </c>
      <c r="C286" s="174">
        <v>1202.14</v>
      </c>
      <c r="D286" s="174">
        <v>136.73</v>
      </c>
      <c r="E286" s="123">
        <f t="shared" si="17"/>
        <v>0.11373883241552563</v>
      </c>
      <c r="F286" s="158"/>
      <c r="G286" s="159"/>
      <c r="H286" s="153"/>
    </row>
    <row r="287" spans="1:8" ht="12.75" customHeight="1">
      <c r="A287" s="14">
        <v>20</v>
      </c>
      <c r="B287" s="173" t="s">
        <v>219</v>
      </c>
      <c r="C287" s="174">
        <v>2694.34</v>
      </c>
      <c r="D287" s="174">
        <v>208.64</v>
      </c>
      <c r="E287" s="123">
        <f t="shared" si="17"/>
        <v>0.07743640372039162</v>
      </c>
      <c r="F287" s="158"/>
      <c r="G287" s="159"/>
      <c r="H287" s="153"/>
    </row>
    <row r="288" spans="1:8" ht="12.75" customHeight="1">
      <c r="A288" s="14">
        <v>21</v>
      </c>
      <c r="B288" s="173" t="s">
        <v>220</v>
      </c>
      <c r="C288" s="174">
        <v>1465.24</v>
      </c>
      <c r="D288" s="174">
        <v>57.510000000000005</v>
      </c>
      <c r="E288" s="123">
        <f t="shared" si="17"/>
        <v>0.03924954273702602</v>
      </c>
      <c r="F288" s="158"/>
      <c r="G288" s="159"/>
      <c r="H288" s="153"/>
    </row>
    <row r="289" spans="1:8" ht="12.75" customHeight="1">
      <c r="A289" s="14">
        <v>22</v>
      </c>
      <c r="B289" s="173" t="s">
        <v>221</v>
      </c>
      <c r="C289" s="174">
        <v>2164.8599999999997</v>
      </c>
      <c r="D289" s="174">
        <v>180.54000000000002</v>
      </c>
      <c r="E289" s="123">
        <f t="shared" si="17"/>
        <v>0.08339569302402929</v>
      </c>
      <c r="F289" s="158"/>
      <c r="G289" s="159"/>
      <c r="H289" s="153"/>
    </row>
    <row r="290" spans="1:8" ht="12.75" customHeight="1">
      <c r="A290" s="21"/>
      <c r="B290" s="1" t="s">
        <v>27</v>
      </c>
      <c r="C290" s="175">
        <f>SUM(C268:C289)</f>
        <v>45792.54</v>
      </c>
      <c r="D290" s="175">
        <f>SUM(D268:D289)</f>
        <v>3062.632</v>
      </c>
      <c r="E290" s="114">
        <f t="shared" si="17"/>
        <v>0.06688058797349962</v>
      </c>
      <c r="F290" s="158"/>
      <c r="G290" s="159"/>
      <c r="H290" s="153"/>
    </row>
    <row r="291" spans="1:8" ht="14.25">
      <c r="A291" s="27"/>
      <c r="B291" s="2"/>
      <c r="C291" s="49"/>
      <c r="D291" s="16"/>
      <c r="E291" s="176"/>
      <c r="F291" s="160"/>
      <c r="G291" s="161"/>
      <c r="H291" s="160"/>
    </row>
    <row r="292" spans="1:8" ht="14.25">
      <c r="A292" s="27"/>
      <c r="B292" s="2"/>
      <c r="C292" s="49"/>
      <c r="D292" s="16"/>
      <c r="E292" s="176"/>
      <c r="F292" s="16"/>
      <c r="G292" s="49"/>
      <c r="H292" s="16"/>
    </row>
    <row r="293" spans="1:7" ht="14.25">
      <c r="A293" s="8" t="s">
        <v>184</v>
      </c>
      <c r="B293" s="34"/>
      <c r="C293" s="43"/>
      <c r="D293" s="34"/>
      <c r="E293" s="34"/>
      <c r="F293" s="34"/>
      <c r="G293" s="34"/>
    </row>
    <row r="294" spans="1:5" ht="14.25">
      <c r="A294" s="34"/>
      <c r="B294" s="34"/>
      <c r="C294" s="34"/>
      <c r="D294" s="34"/>
      <c r="E294" s="44" t="s">
        <v>224</v>
      </c>
    </row>
    <row r="295" spans="1:7" ht="52.5" customHeight="1">
      <c r="A295" s="45" t="s">
        <v>37</v>
      </c>
      <c r="B295" s="45" t="s">
        <v>38</v>
      </c>
      <c r="C295" s="46" t="s">
        <v>137</v>
      </c>
      <c r="D295" s="172" t="s">
        <v>196</v>
      </c>
      <c r="E295" s="46" t="s">
        <v>135</v>
      </c>
      <c r="F295" s="47"/>
      <c r="G295" s="48"/>
    </row>
    <row r="296" spans="1:7" ht="12.75" customHeight="1">
      <c r="A296" s="45">
        <v>1</v>
      </c>
      <c r="B296" s="45">
        <v>2</v>
      </c>
      <c r="C296" s="46">
        <v>3</v>
      </c>
      <c r="D296" s="172">
        <v>4</v>
      </c>
      <c r="E296" s="46">
        <v>5</v>
      </c>
      <c r="F296" s="47"/>
      <c r="G296" s="48"/>
    </row>
    <row r="297" spans="1:7" ht="12.75" customHeight="1">
      <c r="A297" s="14">
        <v>1</v>
      </c>
      <c r="B297" s="173" t="s">
        <v>200</v>
      </c>
      <c r="C297" s="174">
        <f>C268</f>
        <v>4306.82</v>
      </c>
      <c r="D297" s="177">
        <v>535.4400000000003</v>
      </c>
      <c r="E297" s="178">
        <f aca="true" t="shared" si="18" ref="E297:E319">D297/C297</f>
        <v>0.12432374698733643</v>
      </c>
      <c r="F297" s="111"/>
      <c r="G297" s="19"/>
    </row>
    <row r="298" spans="1:7" ht="12.75" customHeight="1">
      <c r="A298" s="14">
        <v>2</v>
      </c>
      <c r="B298" s="173" t="s">
        <v>201</v>
      </c>
      <c r="C298" s="174">
        <f aca="true" t="shared" si="19" ref="C298:C318">C269</f>
        <v>1009.54</v>
      </c>
      <c r="D298" s="177">
        <v>85.46899999999997</v>
      </c>
      <c r="E298" s="178">
        <f t="shared" si="18"/>
        <v>0.08466133090318359</v>
      </c>
      <c r="F298" s="111"/>
      <c r="G298" s="19"/>
    </row>
    <row r="299" spans="1:7" ht="12.75" customHeight="1">
      <c r="A299" s="14">
        <v>3</v>
      </c>
      <c r="B299" s="173" t="s">
        <v>202</v>
      </c>
      <c r="C299" s="174">
        <f t="shared" si="19"/>
        <v>2227.24</v>
      </c>
      <c r="D299" s="177">
        <v>200.6400000000002</v>
      </c>
      <c r="E299" s="178">
        <f t="shared" si="18"/>
        <v>0.09008458899804253</v>
      </c>
      <c r="F299" s="111"/>
      <c r="G299" s="19"/>
    </row>
    <row r="300" spans="1:7" ht="12.75" customHeight="1">
      <c r="A300" s="14">
        <v>4</v>
      </c>
      <c r="B300" s="173" t="s">
        <v>203</v>
      </c>
      <c r="C300" s="174">
        <f t="shared" si="19"/>
        <v>1184.1999999999998</v>
      </c>
      <c r="D300" s="177">
        <v>190.89399999999998</v>
      </c>
      <c r="E300" s="178">
        <f t="shared" si="18"/>
        <v>0.16120081067387265</v>
      </c>
      <c r="F300" s="111"/>
      <c r="G300" s="19"/>
    </row>
    <row r="301" spans="1:7" ht="12.75" customHeight="1">
      <c r="A301" s="14">
        <v>5</v>
      </c>
      <c r="B301" s="173" t="s">
        <v>204</v>
      </c>
      <c r="C301" s="174">
        <f t="shared" si="19"/>
        <v>985.4</v>
      </c>
      <c r="D301" s="177">
        <v>53.19999999999996</v>
      </c>
      <c r="E301" s="178">
        <f t="shared" si="18"/>
        <v>0.053988228130708305</v>
      </c>
      <c r="F301" s="111"/>
      <c r="G301" s="19"/>
    </row>
    <row r="302" spans="1:7" ht="12.75" customHeight="1">
      <c r="A302" s="14">
        <v>6</v>
      </c>
      <c r="B302" s="173" t="s">
        <v>205</v>
      </c>
      <c r="C302" s="174">
        <f t="shared" si="19"/>
        <v>2367.2000000000003</v>
      </c>
      <c r="D302" s="177">
        <v>279.5300000000002</v>
      </c>
      <c r="E302" s="178">
        <f t="shared" si="18"/>
        <v>0.1180846569787091</v>
      </c>
      <c r="F302" s="111"/>
      <c r="G302" s="19"/>
    </row>
    <row r="303" spans="1:7" ht="12.75" customHeight="1">
      <c r="A303" s="14">
        <v>7</v>
      </c>
      <c r="B303" s="173" t="s">
        <v>206</v>
      </c>
      <c r="C303" s="174">
        <f t="shared" si="19"/>
        <v>1968.02</v>
      </c>
      <c r="D303" s="177">
        <v>75.14999999999992</v>
      </c>
      <c r="E303" s="178">
        <f t="shared" si="18"/>
        <v>0.038185587544841984</v>
      </c>
      <c r="F303" s="111"/>
      <c r="G303" s="19"/>
    </row>
    <row r="304" spans="1:7" ht="12.75" customHeight="1">
      <c r="A304" s="14">
        <v>8</v>
      </c>
      <c r="B304" s="173" t="s">
        <v>207</v>
      </c>
      <c r="C304" s="174">
        <f t="shared" si="19"/>
        <v>2638.64</v>
      </c>
      <c r="D304" s="177">
        <v>439.85000000000014</v>
      </c>
      <c r="E304" s="178">
        <f t="shared" si="18"/>
        <v>0.166695722038626</v>
      </c>
      <c r="F304" s="111"/>
      <c r="G304" s="19"/>
    </row>
    <row r="305" spans="1:7" ht="12.75" customHeight="1">
      <c r="A305" s="14">
        <v>9</v>
      </c>
      <c r="B305" s="173" t="s">
        <v>208</v>
      </c>
      <c r="C305" s="174">
        <f t="shared" si="19"/>
        <v>845.5</v>
      </c>
      <c r="D305" s="177">
        <v>75.51000000000005</v>
      </c>
      <c r="E305" s="178">
        <f t="shared" si="18"/>
        <v>0.08930810171496162</v>
      </c>
      <c r="F305" s="111"/>
      <c r="G305" s="19"/>
    </row>
    <row r="306" spans="1:7" ht="12.75" customHeight="1">
      <c r="A306" s="14">
        <v>10</v>
      </c>
      <c r="B306" s="173" t="s">
        <v>209</v>
      </c>
      <c r="C306" s="174">
        <f t="shared" si="19"/>
        <v>2554.92</v>
      </c>
      <c r="D306" s="177">
        <v>345.3059999999998</v>
      </c>
      <c r="E306" s="178">
        <f t="shared" si="18"/>
        <v>0.13515335118125021</v>
      </c>
      <c r="F306" s="111"/>
      <c r="G306" s="19"/>
    </row>
    <row r="307" spans="1:7" ht="12.75" customHeight="1">
      <c r="A307" s="14">
        <v>11</v>
      </c>
      <c r="B307" s="173" t="s">
        <v>210</v>
      </c>
      <c r="C307" s="174">
        <f t="shared" si="19"/>
        <v>3195.02</v>
      </c>
      <c r="D307" s="177">
        <v>436.756</v>
      </c>
      <c r="E307" s="178">
        <f t="shared" si="18"/>
        <v>0.13669898779976336</v>
      </c>
      <c r="F307" s="111"/>
      <c r="G307" s="19"/>
    </row>
    <row r="308" spans="1:7" ht="12.75" customHeight="1">
      <c r="A308" s="14">
        <v>12</v>
      </c>
      <c r="B308" s="173" t="s">
        <v>211</v>
      </c>
      <c r="C308" s="174">
        <f t="shared" si="19"/>
        <v>1296.74</v>
      </c>
      <c r="D308" s="177">
        <v>174.57</v>
      </c>
      <c r="E308" s="178">
        <f t="shared" si="18"/>
        <v>0.13462220645619014</v>
      </c>
      <c r="F308" s="111"/>
      <c r="G308" s="19"/>
    </row>
    <row r="309" spans="1:7" ht="12.75" customHeight="1">
      <c r="A309" s="14">
        <v>13</v>
      </c>
      <c r="B309" s="173" t="s">
        <v>212</v>
      </c>
      <c r="C309" s="174">
        <f t="shared" si="19"/>
        <v>4408.7</v>
      </c>
      <c r="D309" s="177">
        <v>587.67</v>
      </c>
      <c r="E309" s="178">
        <f t="shared" si="18"/>
        <v>0.13329779753668883</v>
      </c>
      <c r="F309" s="111"/>
      <c r="G309" s="19"/>
    </row>
    <row r="310" spans="1:7" ht="12.75" customHeight="1">
      <c r="A310" s="14">
        <v>14</v>
      </c>
      <c r="B310" s="173" t="s">
        <v>213</v>
      </c>
      <c r="C310" s="174">
        <f t="shared" si="19"/>
        <v>1619.1999999999998</v>
      </c>
      <c r="D310" s="177">
        <v>186.7</v>
      </c>
      <c r="E310" s="178">
        <f t="shared" si="18"/>
        <v>0.11530385375494072</v>
      </c>
      <c r="F310" s="111"/>
      <c r="G310" s="19"/>
    </row>
    <row r="311" spans="1:7" ht="12.75" customHeight="1">
      <c r="A311" s="14">
        <v>15</v>
      </c>
      <c r="B311" s="173" t="s">
        <v>214</v>
      </c>
      <c r="C311" s="174">
        <f t="shared" si="19"/>
        <v>1811.62</v>
      </c>
      <c r="D311" s="177">
        <v>225.8067999999999</v>
      </c>
      <c r="E311" s="178">
        <f t="shared" si="18"/>
        <v>0.12464357867543961</v>
      </c>
      <c r="F311" s="111"/>
      <c r="G311" s="19"/>
    </row>
    <row r="312" spans="1:7" ht="12.75" customHeight="1">
      <c r="A312" s="14">
        <v>16</v>
      </c>
      <c r="B312" s="173" t="s">
        <v>215</v>
      </c>
      <c r="C312" s="174">
        <f t="shared" si="19"/>
        <v>1691.68</v>
      </c>
      <c r="D312" s="177">
        <v>98.65000000000003</v>
      </c>
      <c r="E312" s="178">
        <f t="shared" si="18"/>
        <v>0.05831481131183204</v>
      </c>
      <c r="F312" s="111"/>
      <c r="G312" s="19"/>
    </row>
    <row r="313" spans="1:7" ht="12.75" customHeight="1">
      <c r="A313" s="14">
        <v>17</v>
      </c>
      <c r="B313" s="173" t="s">
        <v>216</v>
      </c>
      <c r="C313" s="174">
        <f t="shared" si="19"/>
        <v>1121.82</v>
      </c>
      <c r="D313" s="177">
        <v>241.43</v>
      </c>
      <c r="E313" s="178">
        <f t="shared" si="18"/>
        <v>0.21521277923374518</v>
      </c>
      <c r="F313" s="111"/>
      <c r="G313" s="19"/>
    </row>
    <row r="314" spans="1:7" ht="12.75" customHeight="1">
      <c r="A314" s="14">
        <v>18</v>
      </c>
      <c r="B314" s="173" t="s">
        <v>217</v>
      </c>
      <c r="C314" s="174">
        <f t="shared" si="19"/>
        <v>3033.7</v>
      </c>
      <c r="D314" s="177">
        <v>401.88800000000003</v>
      </c>
      <c r="E314" s="178">
        <f t="shared" si="18"/>
        <v>0.13247453604509346</v>
      </c>
      <c r="F314" s="111"/>
      <c r="G314" s="19"/>
    </row>
    <row r="315" spans="1:7" ht="12.75" customHeight="1">
      <c r="A315" s="14">
        <v>19</v>
      </c>
      <c r="B315" s="173" t="s">
        <v>218</v>
      </c>
      <c r="C315" s="174">
        <f t="shared" si="19"/>
        <v>1202.14</v>
      </c>
      <c r="D315" s="177">
        <v>401.4800000000001</v>
      </c>
      <c r="E315" s="178">
        <f t="shared" si="18"/>
        <v>0.33397108489859756</v>
      </c>
      <c r="F315" s="111"/>
      <c r="G315" s="19"/>
    </row>
    <row r="316" spans="1:7" ht="12.75" customHeight="1">
      <c r="A316" s="14">
        <v>20</v>
      </c>
      <c r="B316" s="173" t="s">
        <v>219</v>
      </c>
      <c r="C316" s="174">
        <f t="shared" si="19"/>
        <v>2694.34</v>
      </c>
      <c r="D316" s="177">
        <v>507.9999999999999</v>
      </c>
      <c r="E316" s="178">
        <f t="shared" si="18"/>
        <v>0.18854339096030934</v>
      </c>
      <c r="F316" s="111"/>
      <c r="G316" s="19" t="s">
        <v>12</v>
      </c>
    </row>
    <row r="317" spans="1:7" ht="12.75" customHeight="1">
      <c r="A317" s="14">
        <v>21</v>
      </c>
      <c r="B317" s="173" t="s">
        <v>220</v>
      </c>
      <c r="C317" s="174">
        <f t="shared" si="19"/>
        <v>1465.24</v>
      </c>
      <c r="D317" s="177">
        <v>98.18099999999993</v>
      </c>
      <c r="E317" s="178">
        <f t="shared" si="18"/>
        <v>0.06700677022194311</v>
      </c>
      <c r="F317" s="111"/>
      <c r="G317" s="19"/>
    </row>
    <row r="318" spans="1:7" ht="12.75" customHeight="1">
      <c r="A318" s="14">
        <v>22</v>
      </c>
      <c r="B318" s="173" t="s">
        <v>221</v>
      </c>
      <c r="C318" s="174">
        <f t="shared" si="19"/>
        <v>2164.8599999999997</v>
      </c>
      <c r="D318" s="177">
        <v>423.7700000000002</v>
      </c>
      <c r="E318" s="178">
        <f t="shared" si="18"/>
        <v>0.19574937871271134</v>
      </c>
      <c r="F318" s="111"/>
      <c r="G318" s="19"/>
    </row>
    <row r="319" spans="1:7" ht="12.75" customHeight="1">
      <c r="A319" s="21"/>
      <c r="B319" s="1" t="s">
        <v>27</v>
      </c>
      <c r="C319" s="175">
        <f>SUM(C297:C318)</f>
        <v>45792.54</v>
      </c>
      <c r="D319" s="113">
        <f>SUM(D297:D318)</f>
        <v>6065.890800000001</v>
      </c>
      <c r="E319" s="179">
        <f t="shared" si="18"/>
        <v>0.1324646066804768</v>
      </c>
      <c r="F319" s="29"/>
      <c r="G319" s="19"/>
    </row>
    <row r="320" spans="1:7" ht="13.5" customHeight="1">
      <c r="A320" s="8" t="s">
        <v>40</v>
      </c>
      <c r="G320" s="164"/>
    </row>
    <row r="321" spans="1:7" ht="13.5" customHeight="1">
      <c r="A321" s="8"/>
      <c r="E321" s="50" t="s">
        <v>41</v>
      </c>
      <c r="G321" s="164"/>
    </row>
    <row r="322" spans="1:7" ht="29.25" customHeight="1">
      <c r="A322" s="35" t="s">
        <v>39</v>
      </c>
      <c r="B322" s="35" t="s">
        <v>197</v>
      </c>
      <c r="C322" s="35" t="s">
        <v>198</v>
      </c>
      <c r="D322" s="51" t="s">
        <v>42</v>
      </c>
      <c r="E322" s="35" t="s">
        <v>43</v>
      </c>
      <c r="F322" s="162"/>
      <c r="G322" s="164"/>
    </row>
    <row r="323" spans="1:7" ht="15.75" customHeight="1">
      <c r="A323" s="52">
        <f>C352</f>
        <v>45792.54</v>
      </c>
      <c r="B323" s="180">
        <f>D290</f>
        <v>3062.632</v>
      </c>
      <c r="C323" s="52">
        <f>E352</f>
        <v>40786.99999999999</v>
      </c>
      <c r="D323" s="52">
        <f>B323+C323</f>
        <v>43849.63199999999</v>
      </c>
      <c r="E323" s="53">
        <f>D323/A323</f>
        <v>0.9575715171073714</v>
      </c>
      <c r="F323" s="42"/>
      <c r="G323" s="164"/>
    </row>
    <row r="324" spans="1:8" ht="13.5" customHeight="1">
      <c r="A324" s="54" t="s">
        <v>159</v>
      </c>
      <c r="B324" s="55"/>
      <c r="C324" s="181"/>
      <c r="D324" s="181"/>
      <c r="E324" s="182"/>
      <c r="F324" s="56"/>
      <c r="G324" s="167"/>
      <c r="H324" s="9" t="s">
        <v>12</v>
      </c>
    </row>
    <row r="325" ht="13.5" customHeight="1">
      <c r="G325" s="164"/>
    </row>
    <row r="326" spans="1:8" ht="13.5" customHeight="1">
      <c r="A326" s="8" t="s">
        <v>185</v>
      </c>
      <c r="G326" s="164"/>
      <c r="H326" s="9" t="s">
        <v>12</v>
      </c>
    </row>
    <row r="327" ht="13.5" customHeight="1">
      <c r="G327" s="50" t="s">
        <v>41</v>
      </c>
    </row>
    <row r="328" spans="1:7" ht="30" customHeight="1">
      <c r="A328" s="183" t="s">
        <v>20</v>
      </c>
      <c r="B328" s="183" t="s">
        <v>31</v>
      </c>
      <c r="C328" s="183" t="s">
        <v>39</v>
      </c>
      <c r="D328" s="184" t="s">
        <v>199</v>
      </c>
      <c r="E328" s="184" t="s">
        <v>44</v>
      </c>
      <c r="F328" s="183" t="s">
        <v>42</v>
      </c>
      <c r="G328" s="183" t="s">
        <v>43</v>
      </c>
    </row>
    <row r="329" spans="1:7" ht="14.25" customHeight="1">
      <c r="A329" s="183">
        <v>1</v>
      </c>
      <c r="B329" s="183">
        <v>2</v>
      </c>
      <c r="C329" s="183">
        <v>3</v>
      </c>
      <c r="D329" s="184">
        <v>4</v>
      </c>
      <c r="E329" s="184">
        <v>5</v>
      </c>
      <c r="F329" s="183">
        <v>6</v>
      </c>
      <c r="G329" s="186">
        <v>7</v>
      </c>
    </row>
    <row r="330" spans="1:7" ht="12.75" customHeight="1">
      <c r="A330" s="14">
        <v>1</v>
      </c>
      <c r="B330" s="173" t="s">
        <v>200</v>
      </c>
      <c r="C330" s="174">
        <f>C297</f>
        <v>4306.82</v>
      </c>
      <c r="D330" s="321">
        <f>D268</f>
        <v>293.19000000000017</v>
      </c>
      <c r="E330" s="177">
        <v>3787.8</v>
      </c>
      <c r="F330" s="121">
        <f aca="true" t="shared" si="20" ref="F330:F352">D330+E330</f>
        <v>4080.9900000000002</v>
      </c>
      <c r="G330" s="22">
        <f aca="true" t="shared" si="21" ref="G330:G352">F330/C330</f>
        <v>0.9475645603949087</v>
      </c>
    </row>
    <row r="331" spans="1:7" ht="12.75" customHeight="1">
      <c r="A331" s="14">
        <v>2</v>
      </c>
      <c r="B331" s="173" t="s">
        <v>201</v>
      </c>
      <c r="C331" s="174">
        <f aca="true" t="shared" si="22" ref="C331:C351">C298</f>
        <v>1009.54</v>
      </c>
      <c r="D331" s="321">
        <f aca="true" t="shared" si="23" ref="D331:D352">D269</f>
        <v>17.89999999999997</v>
      </c>
      <c r="E331" s="177">
        <v>890.03</v>
      </c>
      <c r="F331" s="121">
        <f t="shared" si="20"/>
        <v>907.93</v>
      </c>
      <c r="G331" s="22">
        <f t="shared" si="21"/>
        <v>0.8993501991005804</v>
      </c>
    </row>
    <row r="332" spans="1:7" ht="12.75" customHeight="1">
      <c r="A332" s="14">
        <v>3</v>
      </c>
      <c r="B332" s="173" t="s">
        <v>202</v>
      </c>
      <c r="C332" s="174">
        <f t="shared" si="22"/>
        <v>2227.24</v>
      </c>
      <c r="D332" s="321">
        <f t="shared" si="23"/>
        <v>109.63000000000004</v>
      </c>
      <c r="E332" s="177">
        <v>1850</v>
      </c>
      <c r="F332" s="121">
        <f t="shared" si="20"/>
        <v>1959.63</v>
      </c>
      <c r="G332" s="22">
        <f t="shared" si="21"/>
        <v>0.8798468059122503</v>
      </c>
    </row>
    <row r="333" spans="1:7" ht="12.75" customHeight="1">
      <c r="A333" s="14">
        <v>4</v>
      </c>
      <c r="B333" s="173" t="s">
        <v>203</v>
      </c>
      <c r="C333" s="174">
        <f t="shared" si="22"/>
        <v>1184.1999999999998</v>
      </c>
      <c r="D333" s="321">
        <f t="shared" si="23"/>
        <v>115.91199999999999</v>
      </c>
      <c r="E333" s="177">
        <v>1025</v>
      </c>
      <c r="F333" s="121">
        <f t="shared" si="20"/>
        <v>1140.912</v>
      </c>
      <c r="G333" s="22">
        <f t="shared" si="21"/>
        <v>0.9634453639587909</v>
      </c>
    </row>
    <row r="334" spans="1:7" ht="12.75" customHeight="1">
      <c r="A334" s="14">
        <v>5</v>
      </c>
      <c r="B334" s="173" t="s">
        <v>204</v>
      </c>
      <c r="C334" s="174">
        <f t="shared" si="22"/>
        <v>985.4</v>
      </c>
      <c r="D334" s="321">
        <f t="shared" si="23"/>
        <v>9.51</v>
      </c>
      <c r="E334" s="177">
        <v>892.2</v>
      </c>
      <c r="F334" s="121">
        <f t="shared" si="20"/>
        <v>901.71</v>
      </c>
      <c r="G334" s="22">
        <f t="shared" si="21"/>
        <v>0.915070022325959</v>
      </c>
    </row>
    <row r="335" spans="1:7" ht="12.75" customHeight="1">
      <c r="A335" s="14">
        <v>6</v>
      </c>
      <c r="B335" s="173" t="s">
        <v>205</v>
      </c>
      <c r="C335" s="174">
        <f t="shared" si="22"/>
        <v>2367.2000000000003</v>
      </c>
      <c r="D335" s="321">
        <f t="shared" si="23"/>
        <v>86.27000000000001</v>
      </c>
      <c r="E335" s="177">
        <v>2217</v>
      </c>
      <c r="F335" s="121">
        <f t="shared" si="20"/>
        <v>2303.27</v>
      </c>
      <c r="G335" s="22">
        <f t="shared" si="21"/>
        <v>0.972993409935789</v>
      </c>
    </row>
    <row r="336" spans="1:7" ht="12.75" customHeight="1">
      <c r="A336" s="14">
        <v>7</v>
      </c>
      <c r="B336" s="173" t="s">
        <v>206</v>
      </c>
      <c r="C336" s="174">
        <f t="shared" si="22"/>
        <v>1968.02</v>
      </c>
      <c r="D336" s="321">
        <f t="shared" si="23"/>
        <v>40.27999999999997</v>
      </c>
      <c r="E336" s="177">
        <v>1643</v>
      </c>
      <c r="F336" s="121">
        <f t="shared" si="20"/>
        <v>1683.28</v>
      </c>
      <c r="G336" s="22">
        <f t="shared" si="21"/>
        <v>0.855316511011067</v>
      </c>
    </row>
    <row r="337" spans="1:7" ht="12.75" customHeight="1">
      <c r="A337" s="14">
        <v>8</v>
      </c>
      <c r="B337" s="173" t="s">
        <v>207</v>
      </c>
      <c r="C337" s="174">
        <f t="shared" si="22"/>
        <v>2638.64</v>
      </c>
      <c r="D337" s="321">
        <f t="shared" si="23"/>
        <v>133.64999999999998</v>
      </c>
      <c r="E337" s="177">
        <v>2568</v>
      </c>
      <c r="F337" s="121">
        <f t="shared" si="20"/>
        <v>2701.65</v>
      </c>
      <c r="G337" s="22">
        <f t="shared" si="21"/>
        <v>1.023879725919413</v>
      </c>
    </row>
    <row r="338" spans="1:7" ht="12.75" customHeight="1">
      <c r="A338" s="14">
        <v>9</v>
      </c>
      <c r="B338" s="173" t="s">
        <v>208</v>
      </c>
      <c r="C338" s="174">
        <f t="shared" si="22"/>
        <v>845.5</v>
      </c>
      <c r="D338" s="321">
        <f t="shared" si="23"/>
        <v>49.20000000000002</v>
      </c>
      <c r="E338" s="177">
        <v>758.9</v>
      </c>
      <c r="F338" s="121">
        <f t="shared" si="20"/>
        <v>808.1</v>
      </c>
      <c r="G338" s="22">
        <f t="shared" si="21"/>
        <v>0.955765819041987</v>
      </c>
    </row>
    <row r="339" spans="1:7" ht="12.75" customHeight="1">
      <c r="A339" s="14">
        <v>10</v>
      </c>
      <c r="B339" s="173" t="s">
        <v>209</v>
      </c>
      <c r="C339" s="174">
        <f t="shared" si="22"/>
        <v>2554.92</v>
      </c>
      <c r="D339" s="321">
        <f t="shared" si="23"/>
        <v>261.45</v>
      </c>
      <c r="E339" s="177">
        <v>2111</v>
      </c>
      <c r="F339" s="121">
        <f t="shared" si="20"/>
        <v>2372.45</v>
      </c>
      <c r="G339" s="22">
        <f t="shared" si="21"/>
        <v>0.9285809340409875</v>
      </c>
    </row>
    <row r="340" spans="1:7" ht="12.75" customHeight="1">
      <c r="A340" s="14">
        <v>11</v>
      </c>
      <c r="B340" s="173" t="s">
        <v>210</v>
      </c>
      <c r="C340" s="174">
        <f t="shared" si="22"/>
        <v>3195.02</v>
      </c>
      <c r="D340" s="321">
        <f t="shared" si="23"/>
        <v>216.45999999999998</v>
      </c>
      <c r="E340" s="177">
        <v>2884</v>
      </c>
      <c r="F340" s="121">
        <f t="shared" si="20"/>
        <v>3100.46</v>
      </c>
      <c r="G340" s="22">
        <f t="shared" si="21"/>
        <v>0.9704039411333889</v>
      </c>
    </row>
    <row r="341" spans="1:7" ht="12.75" customHeight="1">
      <c r="A341" s="14">
        <v>12</v>
      </c>
      <c r="B341" s="173" t="s">
        <v>211</v>
      </c>
      <c r="C341" s="174">
        <f t="shared" si="22"/>
        <v>1296.74</v>
      </c>
      <c r="D341" s="321">
        <f t="shared" si="23"/>
        <v>107.32999999999997</v>
      </c>
      <c r="E341" s="177">
        <v>1158.71</v>
      </c>
      <c r="F341" s="121">
        <f t="shared" si="20"/>
        <v>1266.04</v>
      </c>
      <c r="G341" s="22">
        <f t="shared" si="21"/>
        <v>0.9763252463870937</v>
      </c>
    </row>
    <row r="342" spans="1:7" ht="12.75" customHeight="1">
      <c r="A342" s="14">
        <v>13</v>
      </c>
      <c r="B342" s="173" t="s">
        <v>212</v>
      </c>
      <c r="C342" s="174">
        <f t="shared" si="22"/>
        <v>4408.7</v>
      </c>
      <c r="D342" s="321">
        <f t="shared" si="23"/>
        <v>478.99</v>
      </c>
      <c r="E342" s="177">
        <v>3728.7200000000003</v>
      </c>
      <c r="F342" s="121">
        <f t="shared" si="20"/>
        <v>4207.71</v>
      </c>
      <c r="G342" s="22">
        <f t="shared" si="21"/>
        <v>0.9544105972282079</v>
      </c>
    </row>
    <row r="343" spans="1:7" ht="12.75" customHeight="1">
      <c r="A343" s="14">
        <v>14</v>
      </c>
      <c r="B343" s="173" t="s">
        <v>213</v>
      </c>
      <c r="C343" s="174">
        <f t="shared" si="22"/>
        <v>1619.1999999999998</v>
      </c>
      <c r="D343" s="321">
        <f t="shared" si="23"/>
        <v>118.44</v>
      </c>
      <c r="E343" s="177">
        <v>1398</v>
      </c>
      <c r="F343" s="121">
        <f t="shared" si="20"/>
        <v>1516.44</v>
      </c>
      <c r="G343" s="22">
        <f t="shared" si="21"/>
        <v>0.9365365612648223</v>
      </c>
    </row>
    <row r="344" spans="1:7" ht="12.75" customHeight="1">
      <c r="A344" s="14">
        <v>15</v>
      </c>
      <c r="B344" s="173" t="s">
        <v>214</v>
      </c>
      <c r="C344" s="174">
        <f t="shared" si="22"/>
        <v>1811.62</v>
      </c>
      <c r="D344" s="321">
        <f t="shared" si="23"/>
        <v>103.57</v>
      </c>
      <c r="E344" s="177">
        <v>1600</v>
      </c>
      <c r="F344" s="121">
        <f t="shared" si="20"/>
        <v>1703.57</v>
      </c>
      <c r="G344" s="22">
        <f t="shared" si="21"/>
        <v>0.9403572493127698</v>
      </c>
    </row>
    <row r="345" spans="1:7" ht="12.75" customHeight="1">
      <c r="A345" s="14">
        <v>16</v>
      </c>
      <c r="B345" s="173" t="s">
        <v>215</v>
      </c>
      <c r="C345" s="174">
        <f t="shared" si="22"/>
        <v>1691.68</v>
      </c>
      <c r="D345" s="321">
        <f t="shared" si="23"/>
        <v>69.38999999999999</v>
      </c>
      <c r="E345" s="177">
        <v>1439.1</v>
      </c>
      <c r="F345" s="121">
        <f t="shared" si="20"/>
        <v>1508.4899999999998</v>
      </c>
      <c r="G345" s="22">
        <f t="shared" si="21"/>
        <v>0.8917111983353824</v>
      </c>
    </row>
    <row r="346" spans="1:7" ht="12.75" customHeight="1">
      <c r="A346" s="14">
        <v>17</v>
      </c>
      <c r="B346" s="173" t="s">
        <v>216</v>
      </c>
      <c r="C346" s="174">
        <f t="shared" si="22"/>
        <v>1121.82</v>
      </c>
      <c r="D346" s="321">
        <f t="shared" si="23"/>
        <v>79.27000000000004</v>
      </c>
      <c r="E346" s="177">
        <v>1103.27</v>
      </c>
      <c r="F346" s="121">
        <f t="shared" si="20"/>
        <v>1182.54</v>
      </c>
      <c r="G346" s="22">
        <f t="shared" si="21"/>
        <v>1.0541263304273414</v>
      </c>
    </row>
    <row r="347" spans="1:7" ht="12.75" customHeight="1">
      <c r="A347" s="14">
        <v>18</v>
      </c>
      <c r="B347" s="173" t="s">
        <v>217</v>
      </c>
      <c r="C347" s="174">
        <f t="shared" si="22"/>
        <v>3033.7</v>
      </c>
      <c r="D347" s="321">
        <f t="shared" si="23"/>
        <v>188.77000000000004</v>
      </c>
      <c r="E347" s="177">
        <v>2714</v>
      </c>
      <c r="F347" s="121">
        <f t="shared" si="20"/>
        <v>2902.77</v>
      </c>
      <c r="G347" s="22">
        <f t="shared" si="21"/>
        <v>0.9568414807001352</v>
      </c>
    </row>
    <row r="348" spans="1:7" ht="12.75" customHeight="1">
      <c r="A348" s="14">
        <v>19</v>
      </c>
      <c r="B348" s="173" t="s">
        <v>218</v>
      </c>
      <c r="C348" s="174">
        <f t="shared" si="22"/>
        <v>1202.14</v>
      </c>
      <c r="D348" s="321">
        <f t="shared" si="23"/>
        <v>136.73</v>
      </c>
      <c r="E348" s="177">
        <v>1244.87</v>
      </c>
      <c r="F348" s="121">
        <f t="shared" si="20"/>
        <v>1381.6</v>
      </c>
      <c r="G348" s="22">
        <f t="shared" si="21"/>
        <v>1.1492837772638793</v>
      </c>
    </row>
    <row r="349" spans="1:7" ht="12.75" customHeight="1">
      <c r="A349" s="14">
        <v>20</v>
      </c>
      <c r="B349" s="173" t="s">
        <v>219</v>
      </c>
      <c r="C349" s="174">
        <f t="shared" si="22"/>
        <v>2694.34</v>
      </c>
      <c r="D349" s="321">
        <f t="shared" si="23"/>
        <v>208.64</v>
      </c>
      <c r="E349" s="177">
        <v>2316</v>
      </c>
      <c r="F349" s="121">
        <f t="shared" si="20"/>
        <v>2524.64</v>
      </c>
      <c r="G349" s="22">
        <f t="shared" si="21"/>
        <v>0.9370161152638493</v>
      </c>
    </row>
    <row r="350" spans="1:7" ht="12.75" customHeight="1">
      <c r="A350" s="14">
        <v>21</v>
      </c>
      <c r="B350" s="173" t="s">
        <v>220</v>
      </c>
      <c r="C350" s="174">
        <f t="shared" si="22"/>
        <v>1465.24</v>
      </c>
      <c r="D350" s="321">
        <f t="shared" si="23"/>
        <v>57.510000000000005</v>
      </c>
      <c r="E350" s="177">
        <v>1394.13</v>
      </c>
      <c r="F350" s="121">
        <f t="shared" si="20"/>
        <v>1451.64</v>
      </c>
      <c r="G350" s="22">
        <f t="shared" si="21"/>
        <v>0.99071824411018</v>
      </c>
    </row>
    <row r="351" spans="1:7" ht="12.75" customHeight="1">
      <c r="A351" s="14">
        <v>22</v>
      </c>
      <c r="B351" s="173" t="s">
        <v>221</v>
      </c>
      <c r="C351" s="174">
        <f t="shared" si="22"/>
        <v>2164.8599999999997</v>
      </c>
      <c r="D351" s="321">
        <f t="shared" si="23"/>
        <v>180.54000000000002</v>
      </c>
      <c r="E351" s="177">
        <v>2063.27</v>
      </c>
      <c r="F351" s="121">
        <f t="shared" si="20"/>
        <v>2243.81</v>
      </c>
      <c r="G351" s="22">
        <f t="shared" si="21"/>
        <v>1.036468870966252</v>
      </c>
    </row>
    <row r="352" spans="1:7" ht="12.75" customHeight="1">
      <c r="A352" s="14"/>
      <c r="B352" s="1" t="s">
        <v>27</v>
      </c>
      <c r="C352" s="175">
        <f>SUM(C330:C351)</f>
        <v>45792.54</v>
      </c>
      <c r="D352" s="322">
        <f t="shared" si="23"/>
        <v>3062.632</v>
      </c>
      <c r="E352" s="113">
        <f>SUM(E330:E351)</f>
        <v>40786.99999999999</v>
      </c>
      <c r="F352" s="185">
        <f t="shared" si="20"/>
        <v>43849.63199999999</v>
      </c>
      <c r="G352" s="26">
        <f t="shared" si="21"/>
        <v>0.9575715171073714</v>
      </c>
    </row>
    <row r="353" ht="5.25" customHeight="1">
      <c r="A353" s="58"/>
    </row>
    <row r="354" spans="1:8" ht="14.25">
      <c r="A354" s="8" t="s">
        <v>45</v>
      </c>
      <c r="H354" s="19"/>
    </row>
    <row r="355" spans="1:7" ht="6.75" customHeight="1">
      <c r="A355" s="8"/>
      <c r="G355" s="9" t="s">
        <v>12</v>
      </c>
    </row>
    <row r="356" spans="1:5" ht="14.25">
      <c r="A356" s="186" t="s">
        <v>39</v>
      </c>
      <c r="B356" s="186" t="s">
        <v>46</v>
      </c>
      <c r="C356" s="186" t="s">
        <v>47</v>
      </c>
      <c r="D356" s="186" t="s">
        <v>48</v>
      </c>
      <c r="E356" s="186" t="s">
        <v>49</v>
      </c>
    </row>
    <row r="357" spans="1:8" ht="18.75" customHeight="1">
      <c r="A357" s="39">
        <f>C352</f>
        <v>45792.54</v>
      </c>
      <c r="B357" s="39">
        <f>F352</f>
        <v>43849.63199999999</v>
      </c>
      <c r="C357" s="26">
        <f>B357/A357</f>
        <v>0.9575715171073714</v>
      </c>
      <c r="D357" s="39">
        <f>D385</f>
        <v>39726.6572</v>
      </c>
      <c r="E357" s="26">
        <f>D357/A357</f>
        <v>0.8675355680204679</v>
      </c>
      <c r="H357" s="9" t="s">
        <v>12</v>
      </c>
    </row>
    <row r="358" spans="1:7" ht="7.5" customHeight="1">
      <c r="A358" s="8"/>
      <c r="G358" s="9" t="s">
        <v>12</v>
      </c>
    </row>
    <row r="359" ht="14.25">
      <c r="A359" s="8" t="s">
        <v>160</v>
      </c>
    </row>
    <row r="360" ht="6.75" customHeight="1">
      <c r="A360" s="8"/>
    </row>
    <row r="361" spans="1:5" ht="14.25">
      <c r="A361" s="35" t="s">
        <v>20</v>
      </c>
      <c r="B361" s="35" t="s">
        <v>31</v>
      </c>
      <c r="C361" s="183" t="s">
        <v>39</v>
      </c>
      <c r="D361" s="35" t="s">
        <v>48</v>
      </c>
      <c r="E361" s="187" t="s">
        <v>49</v>
      </c>
    </row>
    <row r="362" spans="1:5" ht="14.25">
      <c r="A362" s="188">
        <v>1</v>
      </c>
      <c r="B362" s="188">
        <v>2</v>
      </c>
      <c r="C362" s="189">
        <v>3</v>
      </c>
      <c r="D362" s="188">
        <v>4</v>
      </c>
      <c r="E362" s="190">
        <v>5</v>
      </c>
    </row>
    <row r="363" spans="1:7" ht="12.75" customHeight="1">
      <c r="A363" s="14">
        <v>1</v>
      </c>
      <c r="B363" s="173" t="s">
        <v>200</v>
      </c>
      <c r="C363" s="174">
        <f>C330</f>
        <v>4306.82</v>
      </c>
      <c r="D363" s="177">
        <v>3827.29</v>
      </c>
      <c r="E363" s="123">
        <f aca="true" t="shared" si="24" ref="E363:E385">D363/C363</f>
        <v>0.8886579889570496</v>
      </c>
      <c r="F363" s="111"/>
      <c r="G363" s="19"/>
    </row>
    <row r="364" spans="1:7" ht="12.75" customHeight="1">
      <c r="A364" s="14">
        <v>2</v>
      </c>
      <c r="B364" s="173" t="s">
        <v>201</v>
      </c>
      <c r="C364" s="174">
        <f aca="true" t="shared" si="25" ref="C364:C384">C331</f>
        <v>1009.54</v>
      </c>
      <c r="D364" s="177">
        <v>821.221</v>
      </c>
      <c r="E364" s="123">
        <f t="shared" si="24"/>
        <v>0.8134605860094697</v>
      </c>
      <c r="F364" s="111"/>
      <c r="G364" s="19" t="s">
        <v>12</v>
      </c>
    </row>
    <row r="365" spans="1:7" ht="12.75" customHeight="1">
      <c r="A365" s="14">
        <v>3</v>
      </c>
      <c r="B365" s="173" t="s">
        <v>202</v>
      </c>
      <c r="C365" s="174">
        <f t="shared" si="25"/>
        <v>2227.24</v>
      </c>
      <c r="D365" s="177">
        <v>1950.76</v>
      </c>
      <c r="E365" s="123">
        <f t="shared" si="24"/>
        <v>0.8758642984141809</v>
      </c>
      <c r="F365" s="111"/>
      <c r="G365" s="19"/>
    </row>
    <row r="366" spans="1:7" ht="12.75" customHeight="1">
      <c r="A366" s="14">
        <v>4</v>
      </c>
      <c r="B366" s="173" t="s">
        <v>203</v>
      </c>
      <c r="C366" s="174">
        <f t="shared" si="25"/>
        <v>1184.1999999999998</v>
      </c>
      <c r="D366" s="177">
        <v>1031.6640000000002</v>
      </c>
      <c r="E366" s="123">
        <f t="shared" si="24"/>
        <v>0.8711906772504647</v>
      </c>
      <c r="F366" s="111"/>
      <c r="G366" s="19"/>
    </row>
    <row r="367" spans="1:7" ht="12.75" customHeight="1">
      <c r="A367" s="14">
        <v>5</v>
      </c>
      <c r="B367" s="173" t="s">
        <v>204</v>
      </c>
      <c r="C367" s="174">
        <f t="shared" si="25"/>
        <v>985.4</v>
      </c>
      <c r="D367" s="177">
        <v>838.21</v>
      </c>
      <c r="E367" s="123">
        <f t="shared" si="24"/>
        <v>0.8506291861173129</v>
      </c>
      <c r="F367" s="111"/>
      <c r="G367" s="19"/>
    </row>
    <row r="368" spans="1:7" ht="12.75" customHeight="1">
      <c r="A368" s="14">
        <v>6</v>
      </c>
      <c r="B368" s="173" t="s">
        <v>205</v>
      </c>
      <c r="C368" s="174">
        <f t="shared" si="25"/>
        <v>2367.2000000000003</v>
      </c>
      <c r="D368" s="177">
        <v>2061.95</v>
      </c>
      <c r="E368" s="123">
        <f t="shared" si="24"/>
        <v>0.8710501858736057</v>
      </c>
      <c r="F368" s="111"/>
      <c r="G368" s="19"/>
    </row>
    <row r="369" spans="1:7" ht="12.75" customHeight="1">
      <c r="A369" s="14">
        <v>7</v>
      </c>
      <c r="B369" s="173" t="s">
        <v>206</v>
      </c>
      <c r="C369" s="174">
        <f t="shared" si="25"/>
        <v>1968.02</v>
      </c>
      <c r="D369" s="177">
        <v>1703.47</v>
      </c>
      <c r="E369" s="123">
        <f t="shared" si="24"/>
        <v>0.8655755530939726</v>
      </c>
      <c r="F369" s="111"/>
      <c r="G369" s="19"/>
    </row>
    <row r="370" spans="1:7" ht="12.75" customHeight="1">
      <c r="A370" s="14">
        <v>8</v>
      </c>
      <c r="B370" s="173" t="s">
        <v>207</v>
      </c>
      <c r="C370" s="174">
        <f t="shared" si="25"/>
        <v>2638.64</v>
      </c>
      <c r="D370" s="177">
        <v>2302.91</v>
      </c>
      <c r="E370" s="123">
        <f t="shared" si="24"/>
        <v>0.8727639996361762</v>
      </c>
      <c r="F370" s="111"/>
      <c r="G370" s="19"/>
    </row>
    <row r="371" spans="1:7" ht="12.75" customHeight="1">
      <c r="A371" s="14">
        <v>9</v>
      </c>
      <c r="B371" s="173" t="s">
        <v>208</v>
      </c>
      <c r="C371" s="174">
        <f t="shared" si="25"/>
        <v>845.5</v>
      </c>
      <c r="D371" s="177">
        <v>749.5799999999999</v>
      </c>
      <c r="E371" s="123">
        <f t="shared" si="24"/>
        <v>0.8865523358959195</v>
      </c>
      <c r="F371" s="111"/>
      <c r="G371" s="19"/>
    </row>
    <row r="372" spans="1:7" ht="12.75" customHeight="1">
      <c r="A372" s="14">
        <v>10</v>
      </c>
      <c r="B372" s="173" t="s">
        <v>209</v>
      </c>
      <c r="C372" s="174">
        <f t="shared" si="25"/>
        <v>2554.92</v>
      </c>
      <c r="D372" s="177">
        <v>2150.6140000000005</v>
      </c>
      <c r="E372" s="123">
        <f t="shared" si="24"/>
        <v>0.8417539492430293</v>
      </c>
      <c r="F372" s="111"/>
      <c r="G372" s="19"/>
    </row>
    <row r="373" spans="1:7" ht="12.75" customHeight="1">
      <c r="A373" s="14">
        <v>11</v>
      </c>
      <c r="B373" s="173" t="s">
        <v>210</v>
      </c>
      <c r="C373" s="174">
        <f t="shared" si="25"/>
        <v>3195.02</v>
      </c>
      <c r="D373" s="177">
        <v>2721.944</v>
      </c>
      <c r="E373" s="123">
        <f t="shared" si="24"/>
        <v>0.8519333212311659</v>
      </c>
      <c r="F373" s="111"/>
      <c r="G373" s="19"/>
    </row>
    <row r="374" spans="1:7" ht="12.75" customHeight="1">
      <c r="A374" s="14">
        <v>12</v>
      </c>
      <c r="B374" s="173" t="s">
        <v>211</v>
      </c>
      <c r="C374" s="174">
        <f t="shared" si="25"/>
        <v>1296.74</v>
      </c>
      <c r="D374" s="177">
        <v>1143.95</v>
      </c>
      <c r="E374" s="123">
        <f t="shared" si="24"/>
        <v>0.8821737588105557</v>
      </c>
      <c r="F374" s="111"/>
      <c r="G374" s="19"/>
    </row>
    <row r="375" spans="1:7" ht="12.75" customHeight="1">
      <c r="A375" s="14">
        <v>13</v>
      </c>
      <c r="B375" s="173" t="s">
        <v>212</v>
      </c>
      <c r="C375" s="174">
        <f t="shared" si="25"/>
        <v>4408.7</v>
      </c>
      <c r="D375" s="177">
        <v>3901.2</v>
      </c>
      <c r="E375" s="123">
        <f t="shared" si="24"/>
        <v>0.8848867012951663</v>
      </c>
      <c r="F375" s="111"/>
      <c r="G375" s="19"/>
    </row>
    <row r="376" spans="1:7" ht="12.75" customHeight="1">
      <c r="A376" s="14">
        <v>14</v>
      </c>
      <c r="B376" s="173" t="s">
        <v>213</v>
      </c>
      <c r="C376" s="174">
        <f t="shared" si="25"/>
        <v>1619.1999999999998</v>
      </c>
      <c r="D376" s="177">
        <v>1377.75</v>
      </c>
      <c r="E376" s="123">
        <f t="shared" si="24"/>
        <v>0.8508831521739132</v>
      </c>
      <c r="F376" s="111"/>
      <c r="G376" s="19"/>
    </row>
    <row r="377" spans="1:7" ht="12.75" customHeight="1">
      <c r="A377" s="14">
        <v>15</v>
      </c>
      <c r="B377" s="173" t="s">
        <v>214</v>
      </c>
      <c r="C377" s="174">
        <f t="shared" si="25"/>
        <v>1811.62</v>
      </c>
      <c r="D377" s="177">
        <v>1528.7732</v>
      </c>
      <c r="E377" s="123">
        <f t="shared" si="24"/>
        <v>0.8438707896799551</v>
      </c>
      <c r="F377" s="111"/>
      <c r="G377" s="19"/>
    </row>
    <row r="378" spans="1:7" ht="12.75" customHeight="1">
      <c r="A378" s="14">
        <v>16</v>
      </c>
      <c r="B378" s="173" t="s">
        <v>215</v>
      </c>
      <c r="C378" s="174">
        <f t="shared" si="25"/>
        <v>1691.68</v>
      </c>
      <c r="D378" s="177">
        <v>1459.27</v>
      </c>
      <c r="E378" s="123">
        <f t="shared" si="24"/>
        <v>0.862615861155774</v>
      </c>
      <c r="F378" s="111"/>
      <c r="G378" s="19"/>
    </row>
    <row r="379" spans="1:7" ht="12.75" customHeight="1">
      <c r="A379" s="14">
        <v>17</v>
      </c>
      <c r="B379" s="173" t="s">
        <v>216</v>
      </c>
      <c r="C379" s="174">
        <f t="shared" si="25"/>
        <v>1121.82</v>
      </c>
      <c r="D379" s="177">
        <v>957.4900000000001</v>
      </c>
      <c r="E379" s="123">
        <f t="shared" si="24"/>
        <v>0.8535148241250826</v>
      </c>
      <c r="F379" s="111"/>
      <c r="G379" s="19"/>
    </row>
    <row r="380" spans="1:7" ht="12.75" customHeight="1">
      <c r="A380" s="14">
        <v>18</v>
      </c>
      <c r="B380" s="173" t="s">
        <v>217</v>
      </c>
      <c r="C380" s="174">
        <f t="shared" si="25"/>
        <v>3033.7</v>
      </c>
      <c r="D380" s="177">
        <v>2624.482</v>
      </c>
      <c r="E380" s="123">
        <f t="shared" si="24"/>
        <v>0.8651092725055214</v>
      </c>
      <c r="F380" s="111"/>
      <c r="G380" s="19"/>
    </row>
    <row r="381" spans="1:7" ht="12.75" customHeight="1">
      <c r="A381" s="14">
        <v>19</v>
      </c>
      <c r="B381" s="173" t="s">
        <v>218</v>
      </c>
      <c r="C381" s="174">
        <f t="shared" si="25"/>
        <v>1202.14</v>
      </c>
      <c r="D381" s="177">
        <v>1049.56</v>
      </c>
      <c r="E381" s="123">
        <f t="shared" si="24"/>
        <v>0.8730763471808607</v>
      </c>
      <c r="F381" s="111"/>
      <c r="G381" s="19"/>
    </row>
    <row r="382" spans="1:7" ht="12.75" customHeight="1">
      <c r="A382" s="14">
        <v>20</v>
      </c>
      <c r="B382" s="173" t="s">
        <v>219</v>
      </c>
      <c r="C382" s="174">
        <f t="shared" si="25"/>
        <v>2694.34</v>
      </c>
      <c r="D382" s="177">
        <v>2352.24</v>
      </c>
      <c r="E382" s="123">
        <f t="shared" si="24"/>
        <v>0.8730301298277128</v>
      </c>
      <c r="F382" s="111"/>
      <c r="G382" s="19"/>
    </row>
    <row r="383" spans="1:7" ht="12.75" customHeight="1">
      <c r="A383" s="14">
        <v>21</v>
      </c>
      <c r="B383" s="173" t="s">
        <v>220</v>
      </c>
      <c r="C383" s="174">
        <f t="shared" si="25"/>
        <v>1465.24</v>
      </c>
      <c r="D383" s="177">
        <v>1302.319</v>
      </c>
      <c r="E383" s="123">
        <f t="shared" si="24"/>
        <v>0.8888093418143103</v>
      </c>
      <c r="F383" s="111"/>
      <c r="G383" s="19"/>
    </row>
    <row r="384" spans="1:7" ht="12.75" customHeight="1">
      <c r="A384" s="14">
        <v>22</v>
      </c>
      <c r="B384" s="173" t="s">
        <v>221</v>
      </c>
      <c r="C384" s="174">
        <f t="shared" si="25"/>
        <v>2164.8599999999997</v>
      </c>
      <c r="D384" s="177">
        <v>1870.01</v>
      </c>
      <c r="E384" s="123">
        <f t="shared" si="24"/>
        <v>0.8638018162837321</v>
      </c>
      <c r="F384" s="111"/>
      <c r="G384" s="19"/>
    </row>
    <row r="385" spans="1:7" ht="12.75" customHeight="1">
      <c r="A385" s="21"/>
      <c r="B385" s="1" t="s">
        <v>27</v>
      </c>
      <c r="C385" s="175">
        <f>SUM(C363:C384)</f>
        <v>45792.54</v>
      </c>
      <c r="D385" s="113">
        <f>SUM(D363:D384)</f>
        <v>39726.6572</v>
      </c>
      <c r="E385" s="191">
        <f t="shared" si="24"/>
        <v>0.8675355680204679</v>
      </c>
      <c r="F385" s="29"/>
      <c r="G385" s="19"/>
    </row>
    <row r="386" spans="1:8" ht="14.25" customHeight="1">
      <c r="A386" s="27"/>
      <c r="B386" s="2"/>
      <c r="C386" s="49"/>
      <c r="D386" s="49"/>
      <c r="E386" s="59"/>
      <c r="F386" s="16"/>
      <c r="G386" s="16"/>
      <c r="H386" s="16"/>
    </row>
    <row r="387" spans="1:8" ht="14.25">
      <c r="A387" s="8" t="s">
        <v>117</v>
      </c>
      <c r="F387" s="60"/>
      <c r="G387" s="168"/>
      <c r="H387" s="61"/>
    </row>
    <row r="388" spans="1:8" ht="6.75" customHeight="1">
      <c r="A388" s="8"/>
      <c r="F388" s="16"/>
      <c r="G388" s="169"/>
      <c r="H388" s="16"/>
    </row>
    <row r="389" spans="1:8" ht="28.5">
      <c r="A389" s="62" t="s">
        <v>39</v>
      </c>
      <c r="B389" s="62" t="s">
        <v>113</v>
      </c>
      <c r="C389" s="62" t="s">
        <v>114</v>
      </c>
      <c r="D389" s="62" t="s">
        <v>50</v>
      </c>
      <c r="F389" s="16"/>
      <c r="G389" s="170"/>
      <c r="H389" s="138"/>
    </row>
    <row r="390" spans="1:7" ht="18.75" customHeight="1">
      <c r="A390" s="39">
        <f>C418</f>
        <v>1014.08</v>
      </c>
      <c r="B390" s="39">
        <f>D418</f>
        <v>1014.08</v>
      </c>
      <c r="C390" s="192">
        <f>E418</f>
        <v>1014.08</v>
      </c>
      <c r="D390" s="22">
        <f>C390/B390</f>
        <v>1</v>
      </c>
      <c r="G390" s="164"/>
    </row>
    <row r="391" spans="1:7" ht="7.5" customHeight="1">
      <c r="A391" s="8"/>
      <c r="G391" s="164"/>
    </row>
    <row r="392" spans="1:7" ht="14.25">
      <c r="A392" s="8" t="s">
        <v>116</v>
      </c>
      <c r="G392" s="164"/>
    </row>
    <row r="393" spans="1:7" ht="6.75" customHeight="1">
      <c r="A393" s="8"/>
      <c r="G393" s="164"/>
    </row>
    <row r="394" spans="1:7" ht="33" customHeight="1">
      <c r="A394" s="62" t="s">
        <v>20</v>
      </c>
      <c r="B394" s="62" t="s">
        <v>31</v>
      </c>
      <c r="C394" s="46" t="s">
        <v>39</v>
      </c>
      <c r="D394" s="62" t="s">
        <v>115</v>
      </c>
      <c r="E394" s="62" t="s">
        <v>121</v>
      </c>
      <c r="F394" s="62" t="s">
        <v>51</v>
      </c>
      <c r="G394" s="62" t="s">
        <v>109</v>
      </c>
    </row>
    <row r="395" spans="1:7" ht="14.25">
      <c r="A395" s="63">
        <v>1</v>
      </c>
      <c r="B395" s="63">
        <v>2</v>
      </c>
      <c r="C395" s="64">
        <v>3</v>
      </c>
      <c r="D395" s="63">
        <v>4</v>
      </c>
      <c r="E395" s="193">
        <v>5</v>
      </c>
      <c r="F395" s="64">
        <v>6</v>
      </c>
      <c r="G395" s="63">
        <v>7</v>
      </c>
    </row>
    <row r="396" spans="1:8" ht="12.75" customHeight="1">
      <c r="A396" s="139">
        <v>1</v>
      </c>
      <c r="B396" s="173" t="s">
        <v>200</v>
      </c>
      <c r="C396" s="194">
        <v>95.44</v>
      </c>
      <c r="D396" s="194">
        <v>95.44</v>
      </c>
      <c r="E396" s="194">
        <v>95.44</v>
      </c>
      <c r="F396" s="195">
        <f aca="true" t="shared" si="26" ref="F396:F417">D396-E396</f>
        <v>0</v>
      </c>
      <c r="G396" s="146">
        <f aca="true" t="shared" si="27" ref="G396:G417">E396/D396</f>
        <v>1</v>
      </c>
      <c r="H396" s="141"/>
    </row>
    <row r="397" spans="1:8" ht="12.75" customHeight="1">
      <c r="A397" s="139">
        <v>2</v>
      </c>
      <c r="B397" s="173" t="s">
        <v>201</v>
      </c>
      <c r="C397" s="194">
        <v>22.15</v>
      </c>
      <c r="D397" s="194">
        <v>22.15</v>
      </c>
      <c r="E397" s="194">
        <v>22.15</v>
      </c>
      <c r="F397" s="195">
        <f t="shared" si="26"/>
        <v>0</v>
      </c>
      <c r="G397" s="146">
        <f t="shared" si="27"/>
        <v>1</v>
      </c>
      <c r="H397" s="141"/>
    </row>
    <row r="398" spans="1:8" ht="12.75" customHeight="1">
      <c r="A398" s="139">
        <v>3</v>
      </c>
      <c r="B398" s="173" t="s">
        <v>202</v>
      </c>
      <c r="C398" s="194">
        <v>45.8</v>
      </c>
      <c r="D398" s="194">
        <v>45.8</v>
      </c>
      <c r="E398" s="194">
        <v>45.8</v>
      </c>
      <c r="F398" s="195">
        <f t="shared" si="26"/>
        <v>0</v>
      </c>
      <c r="G398" s="146">
        <f t="shared" si="27"/>
        <v>1</v>
      </c>
      <c r="H398" s="141"/>
    </row>
    <row r="399" spans="1:8" ht="12.75" customHeight="1">
      <c r="A399" s="139">
        <v>4</v>
      </c>
      <c r="B399" s="173" t="s">
        <v>203</v>
      </c>
      <c r="C399" s="194">
        <v>25.35</v>
      </c>
      <c r="D399" s="194">
        <v>25.35</v>
      </c>
      <c r="E399" s="194">
        <v>25.35</v>
      </c>
      <c r="F399" s="195">
        <f t="shared" si="26"/>
        <v>0</v>
      </c>
      <c r="G399" s="146">
        <f t="shared" si="27"/>
        <v>1</v>
      </c>
      <c r="H399" s="141"/>
    </row>
    <row r="400" spans="1:8" ht="12.75" customHeight="1">
      <c r="A400" s="139">
        <v>5</v>
      </c>
      <c r="B400" s="173" t="s">
        <v>204</v>
      </c>
      <c r="C400" s="194">
        <v>22.25</v>
      </c>
      <c r="D400" s="194">
        <v>22.25</v>
      </c>
      <c r="E400" s="194">
        <v>22.25</v>
      </c>
      <c r="F400" s="195">
        <f t="shared" si="26"/>
        <v>0</v>
      </c>
      <c r="G400" s="146">
        <f t="shared" si="27"/>
        <v>1</v>
      </c>
      <c r="H400" s="141"/>
    </row>
    <row r="401" spans="1:8" ht="12.75" customHeight="1">
      <c r="A401" s="139">
        <v>6</v>
      </c>
      <c r="B401" s="173" t="s">
        <v>205</v>
      </c>
      <c r="C401" s="194">
        <v>55.29</v>
      </c>
      <c r="D401" s="194">
        <v>55.29</v>
      </c>
      <c r="E401" s="194">
        <v>55.29</v>
      </c>
      <c r="F401" s="195">
        <f t="shared" si="26"/>
        <v>0</v>
      </c>
      <c r="G401" s="146">
        <f t="shared" si="27"/>
        <v>1</v>
      </c>
      <c r="H401" s="141"/>
    </row>
    <row r="402" spans="1:8" ht="12.75" customHeight="1">
      <c r="A402" s="139">
        <v>7</v>
      </c>
      <c r="B402" s="173" t="s">
        <v>206</v>
      </c>
      <c r="C402" s="194">
        <v>41.16</v>
      </c>
      <c r="D402" s="194">
        <v>41.16</v>
      </c>
      <c r="E402" s="194">
        <v>41.16</v>
      </c>
      <c r="F402" s="195">
        <f t="shared" si="26"/>
        <v>0</v>
      </c>
      <c r="G402" s="146">
        <f t="shared" si="27"/>
        <v>1</v>
      </c>
      <c r="H402" s="141"/>
    </row>
    <row r="403" spans="1:8" ht="12.75" customHeight="1">
      <c r="A403" s="139">
        <v>8</v>
      </c>
      <c r="B403" s="173" t="s">
        <v>207</v>
      </c>
      <c r="C403" s="194">
        <v>63.72</v>
      </c>
      <c r="D403" s="194">
        <v>63.72</v>
      </c>
      <c r="E403" s="194">
        <v>63.72</v>
      </c>
      <c r="F403" s="195">
        <f t="shared" si="26"/>
        <v>0</v>
      </c>
      <c r="G403" s="146">
        <f t="shared" si="27"/>
        <v>1</v>
      </c>
      <c r="H403" s="141"/>
    </row>
    <row r="404" spans="1:8" ht="12.75" customHeight="1">
      <c r="A404" s="139">
        <v>9</v>
      </c>
      <c r="B404" s="173" t="s">
        <v>208</v>
      </c>
      <c r="C404" s="194">
        <v>18.89</v>
      </c>
      <c r="D404" s="194">
        <v>18.89</v>
      </c>
      <c r="E404" s="194">
        <v>18.89</v>
      </c>
      <c r="F404" s="195">
        <f t="shared" si="26"/>
        <v>0</v>
      </c>
      <c r="G404" s="146">
        <f t="shared" si="27"/>
        <v>1</v>
      </c>
      <c r="H404" s="141"/>
    </row>
    <row r="405" spans="1:8" ht="12.75" customHeight="1">
      <c r="A405" s="139">
        <v>10</v>
      </c>
      <c r="B405" s="173" t="s">
        <v>209</v>
      </c>
      <c r="C405" s="194">
        <v>52.06</v>
      </c>
      <c r="D405" s="194">
        <v>52.06</v>
      </c>
      <c r="E405" s="194">
        <v>52.06</v>
      </c>
      <c r="F405" s="195">
        <f t="shared" si="26"/>
        <v>0</v>
      </c>
      <c r="G405" s="146">
        <f t="shared" si="27"/>
        <v>1</v>
      </c>
      <c r="H405" s="141"/>
    </row>
    <row r="406" spans="1:8" ht="12.75" customHeight="1">
      <c r="A406" s="139">
        <v>11</v>
      </c>
      <c r="B406" s="173" t="s">
        <v>210</v>
      </c>
      <c r="C406" s="194">
        <v>71.31</v>
      </c>
      <c r="D406" s="194">
        <v>71.31</v>
      </c>
      <c r="E406" s="194">
        <v>71.31</v>
      </c>
      <c r="F406" s="195">
        <f t="shared" si="26"/>
        <v>0</v>
      </c>
      <c r="G406" s="146">
        <f t="shared" si="27"/>
        <v>1</v>
      </c>
      <c r="H406" s="141"/>
    </row>
    <row r="407" spans="1:8" ht="12.75" customHeight="1">
      <c r="A407" s="139">
        <v>12</v>
      </c>
      <c r="B407" s="173" t="s">
        <v>211</v>
      </c>
      <c r="C407" s="194">
        <v>28.66</v>
      </c>
      <c r="D407" s="194">
        <v>28.66</v>
      </c>
      <c r="E407" s="194">
        <v>28.66</v>
      </c>
      <c r="F407" s="195">
        <f t="shared" si="26"/>
        <v>0</v>
      </c>
      <c r="G407" s="146">
        <f t="shared" si="27"/>
        <v>1</v>
      </c>
      <c r="H407" s="141"/>
    </row>
    <row r="408" spans="1:8" ht="12.75" customHeight="1">
      <c r="A408" s="139">
        <v>13</v>
      </c>
      <c r="B408" s="173" t="s">
        <v>212</v>
      </c>
      <c r="C408" s="194">
        <v>91.51</v>
      </c>
      <c r="D408" s="194">
        <v>91.51</v>
      </c>
      <c r="E408" s="194">
        <v>91.51</v>
      </c>
      <c r="F408" s="195">
        <f t="shared" si="26"/>
        <v>0</v>
      </c>
      <c r="G408" s="146">
        <f t="shared" si="27"/>
        <v>1</v>
      </c>
      <c r="H408" s="141"/>
    </row>
    <row r="409" spans="1:8" ht="12.75" customHeight="1">
      <c r="A409" s="139">
        <v>14</v>
      </c>
      <c r="B409" s="173" t="s">
        <v>213</v>
      </c>
      <c r="C409" s="194">
        <v>34.7</v>
      </c>
      <c r="D409" s="194">
        <v>34.7</v>
      </c>
      <c r="E409" s="194">
        <v>34.7</v>
      </c>
      <c r="F409" s="195">
        <f t="shared" si="26"/>
        <v>0</v>
      </c>
      <c r="G409" s="146">
        <f t="shared" si="27"/>
        <v>1</v>
      </c>
      <c r="H409" s="141"/>
    </row>
    <row r="410" spans="1:8" ht="12.75" customHeight="1">
      <c r="A410" s="139">
        <v>15</v>
      </c>
      <c r="B410" s="173" t="s">
        <v>214</v>
      </c>
      <c r="C410" s="194">
        <v>39.85</v>
      </c>
      <c r="D410" s="194">
        <v>39.85</v>
      </c>
      <c r="E410" s="194">
        <v>39.85</v>
      </c>
      <c r="F410" s="195">
        <f t="shared" si="26"/>
        <v>0</v>
      </c>
      <c r="G410" s="146">
        <f t="shared" si="27"/>
        <v>1</v>
      </c>
      <c r="H410" s="141"/>
    </row>
    <row r="411" spans="1:8" ht="12.75" customHeight="1">
      <c r="A411" s="139">
        <v>16</v>
      </c>
      <c r="B411" s="173" t="s">
        <v>215</v>
      </c>
      <c r="C411" s="194">
        <v>35.84</v>
      </c>
      <c r="D411" s="194">
        <v>35.84</v>
      </c>
      <c r="E411" s="194">
        <v>35.84</v>
      </c>
      <c r="F411" s="195">
        <f t="shared" si="26"/>
        <v>0</v>
      </c>
      <c r="G411" s="146">
        <f t="shared" si="27"/>
        <v>1</v>
      </c>
      <c r="H411" s="141"/>
    </row>
    <row r="412" spans="1:8" ht="12.75" customHeight="1">
      <c r="A412" s="139">
        <v>17</v>
      </c>
      <c r="B412" s="173" t="s">
        <v>216</v>
      </c>
      <c r="C412" s="194">
        <v>27.58</v>
      </c>
      <c r="D412" s="194">
        <v>27.58</v>
      </c>
      <c r="E412" s="194">
        <v>27.58</v>
      </c>
      <c r="F412" s="195">
        <f t="shared" si="26"/>
        <v>0</v>
      </c>
      <c r="G412" s="146">
        <f t="shared" si="27"/>
        <v>1</v>
      </c>
      <c r="H412" s="141"/>
    </row>
    <row r="413" spans="1:8" ht="12.75" customHeight="1">
      <c r="A413" s="139">
        <v>18</v>
      </c>
      <c r="B413" s="173" t="s">
        <v>217</v>
      </c>
      <c r="C413" s="194">
        <v>67.43</v>
      </c>
      <c r="D413" s="194">
        <v>67.43</v>
      </c>
      <c r="E413" s="194">
        <v>67.43</v>
      </c>
      <c r="F413" s="195">
        <f t="shared" si="26"/>
        <v>0</v>
      </c>
      <c r="G413" s="146">
        <f t="shared" si="27"/>
        <v>1</v>
      </c>
      <c r="H413" s="141"/>
    </row>
    <row r="414" spans="1:8" ht="12.75" customHeight="1">
      <c r="A414" s="139">
        <v>19</v>
      </c>
      <c r="B414" s="173" t="s">
        <v>218</v>
      </c>
      <c r="C414" s="194">
        <v>31.02</v>
      </c>
      <c r="D414" s="194">
        <v>31.02</v>
      </c>
      <c r="E414" s="194">
        <v>31.02</v>
      </c>
      <c r="F414" s="195">
        <f t="shared" si="26"/>
        <v>0</v>
      </c>
      <c r="G414" s="146">
        <f t="shared" si="27"/>
        <v>1</v>
      </c>
      <c r="H414" s="141"/>
    </row>
    <row r="415" spans="1:8" s="155" customFormat="1" ht="12.75" customHeight="1">
      <c r="A415" s="139">
        <v>20</v>
      </c>
      <c r="B415" s="173" t="s">
        <v>219</v>
      </c>
      <c r="C415" s="194">
        <v>57.69</v>
      </c>
      <c r="D415" s="194">
        <v>57.69</v>
      </c>
      <c r="E415" s="194">
        <v>57.69</v>
      </c>
      <c r="F415" s="195">
        <f t="shared" si="26"/>
        <v>0</v>
      </c>
      <c r="G415" s="146">
        <f t="shared" si="27"/>
        <v>1</v>
      </c>
      <c r="H415" s="141"/>
    </row>
    <row r="416" spans="1:8" s="155" customFormat="1" ht="12.75" customHeight="1">
      <c r="A416" s="139">
        <v>21</v>
      </c>
      <c r="B416" s="173" t="s">
        <v>220</v>
      </c>
      <c r="C416" s="194">
        <v>34.91</v>
      </c>
      <c r="D416" s="194">
        <v>34.91</v>
      </c>
      <c r="E416" s="194">
        <v>34.91</v>
      </c>
      <c r="F416" s="195">
        <f t="shared" si="26"/>
        <v>0</v>
      </c>
      <c r="G416" s="146">
        <f t="shared" si="27"/>
        <v>1</v>
      </c>
      <c r="H416" s="141"/>
    </row>
    <row r="417" spans="1:8" s="155" customFormat="1" ht="12.75" customHeight="1">
      <c r="A417" s="139">
        <v>22</v>
      </c>
      <c r="B417" s="173" t="s">
        <v>221</v>
      </c>
      <c r="C417" s="194">
        <v>51.47</v>
      </c>
      <c r="D417" s="194">
        <v>51.47</v>
      </c>
      <c r="E417" s="194">
        <v>51.47</v>
      </c>
      <c r="F417" s="195">
        <f t="shared" si="26"/>
        <v>0</v>
      </c>
      <c r="G417" s="146">
        <f t="shared" si="27"/>
        <v>1</v>
      </c>
      <c r="H417" s="141"/>
    </row>
    <row r="418" spans="1:7" ht="12.75" customHeight="1">
      <c r="A418" s="21"/>
      <c r="B418" s="1" t="s">
        <v>27</v>
      </c>
      <c r="C418" s="196">
        <f>SUM(C396:C417)</f>
        <v>1014.08</v>
      </c>
      <c r="D418" s="196">
        <f>SUM(D396:D417)</f>
        <v>1014.08</v>
      </c>
      <c r="E418" s="196">
        <f>SUM(E396:E417)</f>
        <v>1014.08</v>
      </c>
      <c r="F418" s="197">
        <f>D418-E418</f>
        <v>0</v>
      </c>
      <c r="G418" s="26">
        <f>E418/D418</f>
        <v>1</v>
      </c>
    </row>
    <row r="419" spans="1:7" ht="12.75" customHeight="1">
      <c r="A419" s="27"/>
      <c r="B419" s="2"/>
      <c r="C419" s="117"/>
      <c r="D419" s="117"/>
      <c r="E419" s="117"/>
      <c r="F419" s="118"/>
      <c r="G419" s="25"/>
    </row>
    <row r="420" spans="1:8" ht="14.25">
      <c r="A420" s="8" t="s">
        <v>52</v>
      </c>
      <c r="F420" s="198"/>
      <c r="H420" s="9" t="s">
        <v>12</v>
      </c>
    </row>
    <row r="421" spans="1:6" ht="14.25">
      <c r="A421" s="8"/>
      <c r="F421" s="198"/>
    </row>
    <row r="422" spans="1:6" ht="14.25">
      <c r="A422" s="199" t="s">
        <v>53</v>
      </c>
      <c r="B422" s="42"/>
      <c r="C422" s="42"/>
      <c r="D422" s="42"/>
      <c r="E422" s="200"/>
      <c r="F422" s="42"/>
    </row>
    <row r="423" spans="1:6" ht="9" customHeight="1">
      <c r="A423" s="42"/>
      <c r="B423" s="42"/>
      <c r="C423" s="42"/>
      <c r="D423" s="42"/>
      <c r="E423" s="200"/>
      <c r="F423" s="42"/>
    </row>
    <row r="424" spans="1:7" ht="11.25" customHeight="1">
      <c r="A424" s="201" t="s">
        <v>186</v>
      </c>
      <c r="B424" s="141"/>
      <c r="C424" s="153"/>
      <c r="D424" s="141"/>
      <c r="E424" s="141"/>
      <c r="F424" s="34"/>
      <c r="G424" s="34"/>
    </row>
    <row r="425" spans="1:7" ht="6.75" customHeight="1">
      <c r="A425" s="201"/>
      <c r="B425" s="141"/>
      <c r="C425" s="153"/>
      <c r="D425" s="141"/>
      <c r="E425" s="141"/>
      <c r="F425" s="34"/>
      <c r="G425" s="34"/>
    </row>
    <row r="426" spans="1:5" ht="14.25">
      <c r="A426" s="141"/>
      <c r="B426" s="141"/>
      <c r="C426" s="141"/>
      <c r="D426" s="141"/>
      <c r="E426" s="202" t="s">
        <v>118</v>
      </c>
    </row>
    <row r="427" spans="1:7" ht="45" customHeight="1">
      <c r="A427" s="203" t="s">
        <v>37</v>
      </c>
      <c r="B427" s="203" t="s">
        <v>38</v>
      </c>
      <c r="C427" s="204" t="s">
        <v>138</v>
      </c>
      <c r="D427" s="204" t="s">
        <v>223</v>
      </c>
      <c r="E427" s="204" t="s">
        <v>139</v>
      </c>
      <c r="F427" s="47"/>
      <c r="G427" s="48"/>
    </row>
    <row r="428" spans="1:7" ht="14.25" customHeight="1">
      <c r="A428" s="203">
        <v>1</v>
      </c>
      <c r="B428" s="203">
        <v>2</v>
      </c>
      <c r="C428" s="204">
        <v>3</v>
      </c>
      <c r="D428" s="204">
        <v>4</v>
      </c>
      <c r="E428" s="204">
        <v>5</v>
      </c>
      <c r="F428" s="47"/>
      <c r="G428" s="48"/>
    </row>
    <row r="429" spans="1:7" ht="12.75" customHeight="1">
      <c r="A429" s="139">
        <v>1</v>
      </c>
      <c r="B429" s="173" t="s">
        <v>200</v>
      </c>
      <c r="C429" s="177">
        <v>1834.1806655699997</v>
      </c>
      <c r="D429" s="177">
        <v>-148.09000000000003</v>
      </c>
      <c r="E429" s="205">
        <f aca="true" t="shared" si="28" ref="E429:E451">D429/C429</f>
        <v>-0.0807390475648585</v>
      </c>
      <c r="F429" s="111"/>
      <c r="G429" s="19"/>
    </row>
    <row r="430" spans="1:7" ht="12.75" customHeight="1">
      <c r="A430" s="139">
        <v>2</v>
      </c>
      <c r="B430" s="173" t="s">
        <v>201</v>
      </c>
      <c r="C430" s="177">
        <v>438.5655495</v>
      </c>
      <c r="D430" s="177">
        <v>16.759999999999998</v>
      </c>
      <c r="E430" s="205">
        <f t="shared" si="28"/>
        <v>0.03821549599394605</v>
      </c>
      <c r="F430" s="111"/>
      <c r="G430" s="19"/>
    </row>
    <row r="431" spans="1:7" ht="12.75" customHeight="1">
      <c r="A431" s="139">
        <v>3</v>
      </c>
      <c r="B431" s="173" t="s">
        <v>202</v>
      </c>
      <c r="C431" s="177">
        <v>967.660281</v>
      </c>
      <c r="D431" s="177">
        <v>9.250000000000007</v>
      </c>
      <c r="E431" s="205">
        <f t="shared" si="28"/>
        <v>0.009559139898189132</v>
      </c>
      <c r="F431" s="111"/>
      <c r="G431" s="19"/>
    </row>
    <row r="432" spans="1:7" ht="12.75" customHeight="1">
      <c r="A432" s="139">
        <v>4</v>
      </c>
      <c r="B432" s="173" t="s">
        <v>203</v>
      </c>
      <c r="C432" s="177">
        <v>514.4859855</v>
      </c>
      <c r="D432" s="177">
        <v>13.900000000000004</v>
      </c>
      <c r="E432" s="205">
        <f t="shared" si="28"/>
        <v>0.027017256818942067</v>
      </c>
      <c r="F432" s="111"/>
      <c r="G432" s="19"/>
    </row>
    <row r="433" spans="1:7" ht="12.75" customHeight="1">
      <c r="A433" s="139">
        <v>5</v>
      </c>
      <c r="B433" s="173" t="s">
        <v>204</v>
      </c>
      <c r="C433" s="177">
        <v>428.133474</v>
      </c>
      <c r="D433" s="177">
        <v>14.2</v>
      </c>
      <c r="E433" s="205">
        <f t="shared" si="28"/>
        <v>0.03316722672331853</v>
      </c>
      <c r="F433" s="111"/>
      <c r="G433" s="19"/>
    </row>
    <row r="434" spans="1:7" ht="12.75" customHeight="1">
      <c r="A434" s="139">
        <v>6</v>
      </c>
      <c r="B434" s="173" t="s">
        <v>205</v>
      </c>
      <c r="C434" s="177">
        <v>1028.5282710000001</v>
      </c>
      <c r="D434" s="177">
        <v>-53.50999999999999</v>
      </c>
      <c r="E434" s="205">
        <f t="shared" si="28"/>
        <v>-0.05202579404839713</v>
      </c>
      <c r="F434" s="111"/>
      <c r="G434" s="19"/>
    </row>
    <row r="435" spans="1:7" ht="12.75" customHeight="1">
      <c r="A435" s="139">
        <v>7</v>
      </c>
      <c r="B435" s="173" t="s">
        <v>206</v>
      </c>
      <c r="C435" s="177">
        <v>855.1323765</v>
      </c>
      <c r="D435" s="177">
        <v>-64.82</v>
      </c>
      <c r="E435" s="205">
        <f t="shared" si="28"/>
        <v>-0.0758011294874648</v>
      </c>
      <c r="F435" s="111"/>
      <c r="G435" s="19"/>
    </row>
    <row r="436" spans="1:7" ht="12.75" customHeight="1">
      <c r="A436" s="139">
        <v>8</v>
      </c>
      <c r="B436" s="173" t="s">
        <v>207</v>
      </c>
      <c r="C436" s="177">
        <v>1146.3648930000002</v>
      </c>
      <c r="D436" s="177">
        <v>-82.61000000000004</v>
      </c>
      <c r="E436" s="205">
        <f t="shared" si="28"/>
        <v>-0.0720625696969944</v>
      </c>
      <c r="F436" s="111"/>
      <c r="G436" s="19"/>
    </row>
    <row r="437" spans="1:7" ht="12.75" customHeight="1">
      <c r="A437" s="139">
        <v>9</v>
      </c>
      <c r="B437" s="173" t="s">
        <v>208</v>
      </c>
      <c r="C437" s="177">
        <v>367.303581</v>
      </c>
      <c r="D437" s="177">
        <v>18.9</v>
      </c>
      <c r="E437" s="205">
        <f t="shared" si="28"/>
        <v>0.051456073334607645</v>
      </c>
      <c r="F437" s="111"/>
      <c r="G437" s="19"/>
    </row>
    <row r="438" spans="1:7" ht="12.75" customHeight="1">
      <c r="A438" s="139">
        <v>10</v>
      </c>
      <c r="B438" s="173" t="s">
        <v>209</v>
      </c>
      <c r="C438" s="177">
        <v>1110.0496545</v>
      </c>
      <c r="D438" s="177">
        <v>-9.619999999999994</v>
      </c>
      <c r="E438" s="205">
        <f t="shared" si="28"/>
        <v>-0.008666278991216057</v>
      </c>
      <c r="F438" s="111"/>
      <c r="G438" s="19"/>
    </row>
    <row r="439" spans="1:7" ht="12.75" customHeight="1">
      <c r="A439" s="139">
        <v>11</v>
      </c>
      <c r="B439" s="173" t="s">
        <v>210</v>
      </c>
      <c r="C439" s="177">
        <v>1361.767507155</v>
      </c>
      <c r="D439" s="177">
        <v>-51.690000000000005</v>
      </c>
      <c r="E439" s="205">
        <f t="shared" si="28"/>
        <v>-0.037958021268983407</v>
      </c>
      <c r="F439" s="111"/>
      <c r="G439" s="19"/>
    </row>
    <row r="440" spans="1:7" ht="12.75" customHeight="1">
      <c r="A440" s="139">
        <v>12</v>
      </c>
      <c r="B440" s="173" t="s">
        <v>211</v>
      </c>
      <c r="C440" s="177">
        <v>563.4078885</v>
      </c>
      <c r="D440" s="177">
        <v>11.349999999999998</v>
      </c>
      <c r="E440" s="205">
        <f t="shared" si="28"/>
        <v>0.020145262840067596</v>
      </c>
      <c r="F440" s="111"/>
      <c r="G440" s="19"/>
    </row>
    <row r="441" spans="1:7" ht="12.75" customHeight="1">
      <c r="A441" s="139">
        <v>13</v>
      </c>
      <c r="B441" s="173" t="s">
        <v>212</v>
      </c>
      <c r="C441" s="177">
        <v>1885.2520737149998</v>
      </c>
      <c r="D441" s="177">
        <v>-96.75999999999999</v>
      </c>
      <c r="E441" s="205">
        <f t="shared" si="28"/>
        <v>-0.05132470153411832</v>
      </c>
      <c r="F441" s="111"/>
      <c r="G441" s="19"/>
    </row>
    <row r="442" spans="1:7" ht="12.75" customHeight="1">
      <c r="A442" s="139">
        <v>14</v>
      </c>
      <c r="B442" s="173" t="s">
        <v>213</v>
      </c>
      <c r="C442" s="177">
        <v>703.4357835</v>
      </c>
      <c r="D442" s="177">
        <v>34.07000000000001</v>
      </c>
      <c r="E442" s="205">
        <f t="shared" si="28"/>
        <v>0.04843370325928267</v>
      </c>
      <c r="F442" s="111"/>
      <c r="G442" s="19"/>
    </row>
    <row r="443" spans="1:7" ht="12.75" customHeight="1">
      <c r="A443" s="139">
        <v>15</v>
      </c>
      <c r="B443" s="173" t="s">
        <v>214</v>
      </c>
      <c r="C443" s="177">
        <v>787.093353</v>
      </c>
      <c r="D443" s="177">
        <v>20.920000000000005</v>
      </c>
      <c r="E443" s="205">
        <f t="shared" si="28"/>
        <v>0.026578804051976292</v>
      </c>
      <c r="F443" s="111"/>
      <c r="G443" s="19"/>
    </row>
    <row r="444" spans="1:7" ht="12.75" customHeight="1">
      <c r="A444" s="139">
        <v>16</v>
      </c>
      <c r="B444" s="173" t="s">
        <v>215</v>
      </c>
      <c r="C444" s="177">
        <v>734.977116</v>
      </c>
      <c r="D444" s="177">
        <v>16.15</v>
      </c>
      <c r="E444" s="205">
        <f t="shared" si="28"/>
        <v>0.021973473253009416</v>
      </c>
      <c r="F444" s="111"/>
      <c r="G444" s="19"/>
    </row>
    <row r="445" spans="1:7" ht="12.75" customHeight="1">
      <c r="A445" s="139">
        <v>17</v>
      </c>
      <c r="B445" s="173" t="s">
        <v>216</v>
      </c>
      <c r="C445" s="177">
        <v>487.404756</v>
      </c>
      <c r="D445" s="177">
        <v>26.660000000000004</v>
      </c>
      <c r="E445" s="205">
        <f t="shared" si="28"/>
        <v>0.05469786593547315</v>
      </c>
      <c r="F445" s="111"/>
      <c r="G445" s="19"/>
    </row>
    <row r="446" spans="1:8" ht="12.75" customHeight="1">
      <c r="A446" s="139">
        <v>18</v>
      </c>
      <c r="B446" s="173" t="s">
        <v>217</v>
      </c>
      <c r="C446" s="206">
        <v>1318.109688</v>
      </c>
      <c r="D446" s="206">
        <v>-79.32999999999997</v>
      </c>
      <c r="E446" s="205">
        <f t="shared" si="28"/>
        <v>-0.06018467258242318</v>
      </c>
      <c r="F446" s="111"/>
      <c r="G446" s="19"/>
      <c r="H446" s="9" t="s">
        <v>12</v>
      </c>
    </row>
    <row r="447" spans="1:7" ht="12.75" customHeight="1">
      <c r="A447" s="139">
        <v>19</v>
      </c>
      <c r="B447" s="173" t="s">
        <v>218</v>
      </c>
      <c r="C447" s="206">
        <v>522.2928105000001</v>
      </c>
      <c r="D447" s="206">
        <v>33.08</v>
      </c>
      <c r="E447" s="205">
        <f t="shared" si="28"/>
        <v>0.06333611976839569</v>
      </c>
      <c r="F447" s="111"/>
      <c r="G447" s="19" t="s">
        <v>12</v>
      </c>
    </row>
    <row r="448" spans="1:7" ht="12.75" customHeight="1">
      <c r="A448" s="139">
        <v>20</v>
      </c>
      <c r="B448" s="173" t="s">
        <v>219</v>
      </c>
      <c r="C448" s="206">
        <v>1170.608202</v>
      </c>
      <c r="D448" s="206">
        <v>-107.45</v>
      </c>
      <c r="E448" s="205">
        <f t="shared" si="28"/>
        <v>-0.09178989162763444</v>
      </c>
      <c r="F448" s="111"/>
      <c r="G448" s="19"/>
    </row>
    <row r="449" spans="1:7" ht="12.75" customHeight="1">
      <c r="A449" s="139">
        <v>21</v>
      </c>
      <c r="B449" s="173" t="s">
        <v>220</v>
      </c>
      <c r="C449" s="206">
        <v>636.6742335</v>
      </c>
      <c r="D449" s="206">
        <v>18.310000000000002</v>
      </c>
      <c r="E449" s="205">
        <f t="shared" si="28"/>
        <v>0.028758820502824703</v>
      </c>
      <c r="F449" s="111"/>
      <c r="G449" s="19"/>
    </row>
    <row r="450" spans="1:7" ht="12.75" customHeight="1">
      <c r="A450" s="139">
        <v>22</v>
      </c>
      <c r="B450" s="173" t="s">
        <v>221</v>
      </c>
      <c r="C450" s="206">
        <v>940.628394</v>
      </c>
      <c r="D450" s="206">
        <v>-76.95</v>
      </c>
      <c r="E450" s="205">
        <f t="shared" si="28"/>
        <v>-0.08180701379082546</v>
      </c>
      <c r="F450" s="111"/>
      <c r="G450" s="19"/>
    </row>
    <row r="451" spans="1:7" ht="12.75" customHeight="1">
      <c r="A451" s="21"/>
      <c r="B451" s="1" t="s">
        <v>27</v>
      </c>
      <c r="C451" s="119">
        <f>SUM(C429:C450)</f>
        <v>19802.05653744</v>
      </c>
      <c r="D451" s="119">
        <f>SUM(D429:D450)</f>
        <v>-537.2800000000001</v>
      </c>
      <c r="E451" s="207">
        <f t="shared" si="28"/>
        <v>-0.027132535400257948</v>
      </c>
      <c r="F451" s="29"/>
      <c r="G451" s="19"/>
    </row>
    <row r="452" spans="1:7" ht="14.25">
      <c r="A452" s="65"/>
      <c r="B452" s="55"/>
      <c r="C452" s="208"/>
      <c r="D452" s="208"/>
      <c r="E452" s="209"/>
      <c r="F452" s="56"/>
      <c r="G452" s="66"/>
    </row>
    <row r="453" spans="1:7" ht="14.25">
      <c r="A453" s="8" t="s">
        <v>187</v>
      </c>
      <c r="B453" s="34"/>
      <c r="C453" s="43"/>
      <c r="D453" s="34"/>
      <c r="E453" s="34"/>
      <c r="F453" s="34"/>
      <c r="G453" s="66"/>
    </row>
    <row r="454" spans="1:5" ht="14.25">
      <c r="A454" s="34"/>
      <c r="B454" s="34"/>
      <c r="C454" s="34"/>
      <c r="D454" s="34"/>
      <c r="E454" s="44" t="s">
        <v>118</v>
      </c>
    </row>
    <row r="455" spans="1:7" ht="51" customHeight="1">
      <c r="A455" s="45" t="s">
        <v>37</v>
      </c>
      <c r="B455" s="45" t="s">
        <v>38</v>
      </c>
      <c r="C455" s="46" t="s">
        <v>138</v>
      </c>
      <c r="D455" s="46" t="s">
        <v>188</v>
      </c>
      <c r="E455" s="46" t="s">
        <v>135</v>
      </c>
      <c r="F455" s="47"/>
      <c r="G455" s="48"/>
    </row>
    <row r="456" spans="1:7" ht="18" customHeight="1">
      <c r="A456" s="45">
        <v>1</v>
      </c>
      <c r="B456" s="45">
        <v>2</v>
      </c>
      <c r="C456" s="46">
        <v>3</v>
      </c>
      <c r="D456" s="46">
        <v>4</v>
      </c>
      <c r="E456" s="46">
        <v>5</v>
      </c>
      <c r="F456" s="47"/>
      <c r="G456" s="48"/>
    </row>
    <row r="457" spans="1:7" ht="12.75" customHeight="1">
      <c r="A457" s="14">
        <v>1</v>
      </c>
      <c r="B457" s="173" t="s">
        <v>200</v>
      </c>
      <c r="C457" s="206">
        <f>C429</f>
        <v>1834.1806655699997</v>
      </c>
      <c r="D457" s="206">
        <v>45.80000000000007</v>
      </c>
      <c r="E457" s="123">
        <f aca="true" t="shared" si="29" ref="E457:E479">D457/C457</f>
        <v>0.024970277388551045</v>
      </c>
      <c r="F457" s="111"/>
      <c r="G457" s="19"/>
    </row>
    <row r="458" spans="1:7" ht="12.75" customHeight="1">
      <c r="A458" s="14">
        <v>2</v>
      </c>
      <c r="B458" s="173" t="s">
        <v>201</v>
      </c>
      <c r="C458" s="206">
        <f aca="true" t="shared" si="30" ref="C458:C478">C430</f>
        <v>438.5655495</v>
      </c>
      <c r="D458" s="206">
        <v>78.80000000000005</v>
      </c>
      <c r="E458" s="123">
        <f t="shared" si="29"/>
        <v>0.17967667567559376</v>
      </c>
      <c r="F458" s="111"/>
      <c r="G458" s="19"/>
    </row>
    <row r="459" spans="1:7" ht="12.75" customHeight="1">
      <c r="A459" s="14">
        <v>3</v>
      </c>
      <c r="B459" s="173" t="s">
        <v>202</v>
      </c>
      <c r="C459" s="206">
        <f t="shared" si="30"/>
        <v>967.660281</v>
      </c>
      <c r="D459" s="206">
        <v>100.5</v>
      </c>
      <c r="E459" s="123">
        <f t="shared" si="29"/>
        <v>0.10385876321816293</v>
      </c>
      <c r="F459" s="111"/>
      <c r="G459" s="19"/>
    </row>
    <row r="460" spans="1:7" ht="12.75" customHeight="1">
      <c r="A460" s="14">
        <v>4</v>
      </c>
      <c r="B460" s="173" t="s">
        <v>203</v>
      </c>
      <c r="C460" s="206">
        <f t="shared" si="30"/>
        <v>514.4859855</v>
      </c>
      <c r="D460" s="206">
        <v>86.01</v>
      </c>
      <c r="E460" s="123">
        <f t="shared" si="29"/>
        <v>0.1671765653954825</v>
      </c>
      <c r="F460" s="111"/>
      <c r="G460" s="19"/>
    </row>
    <row r="461" spans="1:7" ht="12.75" customHeight="1">
      <c r="A461" s="14">
        <v>5</v>
      </c>
      <c r="B461" s="173" t="s">
        <v>204</v>
      </c>
      <c r="C461" s="206">
        <f t="shared" si="30"/>
        <v>428.133474</v>
      </c>
      <c r="D461" s="206">
        <v>74.75000000000003</v>
      </c>
      <c r="E461" s="123">
        <f t="shared" si="29"/>
        <v>0.17459508433577897</v>
      </c>
      <c r="F461" s="111"/>
      <c r="G461" s="19"/>
    </row>
    <row r="462" spans="1:7" ht="12.75" customHeight="1">
      <c r="A462" s="14">
        <v>6</v>
      </c>
      <c r="B462" s="173" t="s">
        <v>205</v>
      </c>
      <c r="C462" s="206">
        <f t="shared" si="30"/>
        <v>1028.5282710000001</v>
      </c>
      <c r="D462" s="206">
        <v>90.75999999999999</v>
      </c>
      <c r="E462" s="123">
        <f t="shared" si="29"/>
        <v>0.08824259143772235</v>
      </c>
      <c r="F462" s="111"/>
      <c r="G462" s="19"/>
    </row>
    <row r="463" spans="1:7" ht="12.75" customHeight="1">
      <c r="A463" s="14">
        <v>7</v>
      </c>
      <c r="B463" s="173" t="s">
        <v>206</v>
      </c>
      <c r="C463" s="206">
        <f t="shared" si="30"/>
        <v>855.1323765</v>
      </c>
      <c r="D463" s="206">
        <v>87.24000000000007</v>
      </c>
      <c r="E463" s="123">
        <f t="shared" si="29"/>
        <v>0.10201929244810913</v>
      </c>
      <c r="F463" s="111"/>
      <c r="G463" s="19"/>
    </row>
    <row r="464" spans="1:7" ht="12.75" customHeight="1">
      <c r="A464" s="14">
        <v>8</v>
      </c>
      <c r="B464" s="173" t="s">
        <v>207</v>
      </c>
      <c r="C464" s="206">
        <f t="shared" si="30"/>
        <v>1146.3648930000002</v>
      </c>
      <c r="D464" s="206">
        <v>172.77</v>
      </c>
      <c r="E464" s="123">
        <f t="shared" si="29"/>
        <v>0.15071117499757555</v>
      </c>
      <c r="F464" s="111"/>
      <c r="G464" s="19"/>
    </row>
    <row r="465" spans="1:7" ht="12.75" customHeight="1">
      <c r="A465" s="14">
        <v>9</v>
      </c>
      <c r="B465" s="173" t="s">
        <v>208</v>
      </c>
      <c r="C465" s="206">
        <f t="shared" si="30"/>
        <v>367.303581</v>
      </c>
      <c r="D465" s="206">
        <v>72.03</v>
      </c>
      <c r="E465" s="123">
        <f t="shared" si="29"/>
        <v>0.19610481281967138</v>
      </c>
      <c r="F465" s="111"/>
      <c r="G465" s="19"/>
    </row>
    <row r="466" spans="1:7" ht="12.75" customHeight="1">
      <c r="A466" s="14">
        <v>10</v>
      </c>
      <c r="B466" s="173" t="s">
        <v>209</v>
      </c>
      <c r="C466" s="206">
        <f t="shared" si="30"/>
        <v>1110.0496545</v>
      </c>
      <c r="D466" s="206">
        <v>150.67000000000004</v>
      </c>
      <c r="E466" s="123">
        <f t="shared" si="29"/>
        <v>0.13573266690296512</v>
      </c>
      <c r="F466" s="111"/>
      <c r="G466" s="19"/>
    </row>
    <row r="467" spans="1:7" ht="12.75" customHeight="1">
      <c r="A467" s="14">
        <v>11</v>
      </c>
      <c r="B467" s="173" t="s">
        <v>210</v>
      </c>
      <c r="C467" s="206">
        <f t="shared" si="30"/>
        <v>1361.767507155</v>
      </c>
      <c r="D467" s="206">
        <v>144.94</v>
      </c>
      <c r="E467" s="123">
        <f t="shared" si="29"/>
        <v>0.10643520221950967</v>
      </c>
      <c r="F467" s="111"/>
      <c r="G467" s="19"/>
    </row>
    <row r="468" spans="1:7" ht="12.75" customHeight="1">
      <c r="A468" s="14">
        <v>12</v>
      </c>
      <c r="B468" s="173" t="s">
        <v>211</v>
      </c>
      <c r="C468" s="206">
        <f t="shared" si="30"/>
        <v>563.4078885</v>
      </c>
      <c r="D468" s="206">
        <v>90.40000000000003</v>
      </c>
      <c r="E468" s="123">
        <f t="shared" si="29"/>
        <v>0.16045213751031823</v>
      </c>
      <c r="F468" s="111"/>
      <c r="G468" s="19"/>
    </row>
    <row r="469" spans="1:7" ht="12.75" customHeight="1">
      <c r="A469" s="14">
        <v>13</v>
      </c>
      <c r="B469" s="173" t="s">
        <v>212</v>
      </c>
      <c r="C469" s="206">
        <f t="shared" si="30"/>
        <v>1885.2520737149998</v>
      </c>
      <c r="D469" s="206">
        <v>168.14000000000004</v>
      </c>
      <c r="E469" s="123">
        <f t="shared" si="29"/>
        <v>0.08918701235992825</v>
      </c>
      <c r="F469" s="111"/>
      <c r="G469" s="19"/>
    </row>
    <row r="470" spans="1:7" ht="12.75" customHeight="1">
      <c r="A470" s="14">
        <v>14</v>
      </c>
      <c r="B470" s="173" t="s">
        <v>213</v>
      </c>
      <c r="C470" s="206">
        <f t="shared" si="30"/>
        <v>703.4357835</v>
      </c>
      <c r="D470" s="206">
        <v>133.16999999999996</v>
      </c>
      <c r="E470" s="123">
        <f t="shared" si="29"/>
        <v>0.18931365609153714</v>
      </c>
      <c r="F470" s="111"/>
      <c r="G470" s="19"/>
    </row>
    <row r="471" spans="1:7" ht="12.75" customHeight="1">
      <c r="A471" s="14">
        <v>15</v>
      </c>
      <c r="B471" s="173" t="s">
        <v>214</v>
      </c>
      <c r="C471" s="206">
        <f t="shared" si="30"/>
        <v>787.093353</v>
      </c>
      <c r="D471" s="206">
        <v>133.29000000000002</v>
      </c>
      <c r="E471" s="123">
        <f t="shared" si="29"/>
        <v>0.16934458853192733</v>
      </c>
      <c r="F471" s="111"/>
      <c r="G471" s="19"/>
    </row>
    <row r="472" spans="1:7" ht="12.75" customHeight="1">
      <c r="A472" s="14">
        <v>16</v>
      </c>
      <c r="B472" s="173" t="s">
        <v>215</v>
      </c>
      <c r="C472" s="206">
        <f t="shared" si="30"/>
        <v>734.977116</v>
      </c>
      <c r="D472" s="206">
        <v>117.73000000000005</v>
      </c>
      <c r="E472" s="123">
        <f t="shared" si="29"/>
        <v>0.16018185796141174</v>
      </c>
      <c r="F472" s="111"/>
      <c r="G472" s="19"/>
    </row>
    <row r="473" spans="1:7" ht="12.75" customHeight="1">
      <c r="A473" s="14">
        <v>17</v>
      </c>
      <c r="B473" s="173" t="s">
        <v>216</v>
      </c>
      <c r="C473" s="206">
        <f t="shared" si="30"/>
        <v>487.404756</v>
      </c>
      <c r="D473" s="206">
        <v>103.4</v>
      </c>
      <c r="E473" s="123">
        <f t="shared" si="29"/>
        <v>0.21214401116758902</v>
      </c>
      <c r="F473" s="111"/>
      <c r="G473" s="19"/>
    </row>
    <row r="474" spans="1:8" ht="12.75" customHeight="1">
      <c r="A474" s="14">
        <v>18</v>
      </c>
      <c r="B474" s="173" t="s">
        <v>217</v>
      </c>
      <c r="C474" s="206">
        <f t="shared" si="30"/>
        <v>1318.109688</v>
      </c>
      <c r="D474" s="206">
        <v>106.1</v>
      </c>
      <c r="E474" s="123">
        <f t="shared" si="29"/>
        <v>0.0804940597629535</v>
      </c>
      <c r="F474" s="111"/>
      <c r="G474" s="19"/>
      <c r="H474" s="9" t="s">
        <v>12</v>
      </c>
    </row>
    <row r="475" spans="1:7" ht="12.75" customHeight="1">
      <c r="A475" s="14">
        <v>19</v>
      </c>
      <c r="B475" s="173" t="s">
        <v>218</v>
      </c>
      <c r="C475" s="206">
        <f t="shared" si="30"/>
        <v>522.2928105000001</v>
      </c>
      <c r="D475" s="206">
        <v>107.33</v>
      </c>
      <c r="E475" s="123">
        <f t="shared" si="29"/>
        <v>0.20549775498010608</v>
      </c>
      <c r="F475" s="111"/>
      <c r="G475" s="19"/>
    </row>
    <row r="476" spans="1:7" ht="12.75" customHeight="1">
      <c r="A476" s="14">
        <v>20</v>
      </c>
      <c r="B476" s="173" t="s">
        <v>219</v>
      </c>
      <c r="C476" s="206">
        <f t="shared" si="30"/>
        <v>1170.608202</v>
      </c>
      <c r="D476" s="206">
        <v>59.85999999999996</v>
      </c>
      <c r="E476" s="123">
        <f t="shared" si="29"/>
        <v>0.05113581119432475</v>
      </c>
      <c r="F476" s="111"/>
      <c r="G476" s="19"/>
    </row>
    <row r="477" spans="1:7" ht="12.75" customHeight="1">
      <c r="A477" s="14">
        <v>21</v>
      </c>
      <c r="B477" s="173" t="s">
        <v>220</v>
      </c>
      <c r="C477" s="206">
        <f t="shared" si="30"/>
        <v>636.6742335</v>
      </c>
      <c r="D477" s="206">
        <v>106.81999999999998</v>
      </c>
      <c r="E477" s="123">
        <f t="shared" si="29"/>
        <v>0.1677781106560204</v>
      </c>
      <c r="F477" s="111"/>
      <c r="G477" s="19"/>
    </row>
    <row r="478" spans="1:7" ht="12.75" customHeight="1">
      <c r="A478" s="14">
        <v>22</v>
      </c>
      <c r="B478" s="173" t="s">
        <v>221</v>
      </c>
      <c r="C478" s="206">
        <f t="shared" si="30"/>
        <v>940.628394</v>
      </c>
      <c r="D478" s="206">
        <v>61.70000000000002</v>
      </c>
      <c r="E478" s="123">
        <f t="shared" si="29"/>
        <v>0.0655944477049244</v>
      </c>
      <c r="F478" s="111"/>
      <c r="G478" s="19"/>
    </row>
    <row r="479" spans="1:7" ht="12.75" customHeight="1">
      <c r="A479" s="21"/>
      <c r="B479" s="1" t="s">
        <v>27</v>
      </c>
      <c r="C479" s="119">
        <f>C451</f>
        <v>19802.05653744</v>
      </c>
      <c r="D479" s="119">
        <f>SUM(D457:D478)</f>
        <v>2292.2100000000005</v>
      </c>
      <c r="E479" s="114">
        <f t="shared" si="29"/>
        <v>0.11575615874371886</v>
      </c>
      <c r="F479" s="29"/>
      <c r="G479" s="19"/>
    </row>
    <row r="480" spans="1:7" ht="24.75" customHeight="1">
      <c r="A480" s="33" t="s">
        <v>140</v>
      </c>
      <c r="B480" s="34"/>
      <c r="C480" s="34"/>
      <c r="D480" s="34"/>
      <c r="E480" s="34"/>
      <c r="F480" s="34"/>
      <c r="G480" s="165"/>
    </row>
    <row r="481" spans="5:7" ht="21" customHeight="1">
      <c r="E481" s="44" t="s">
        <v>118</v>
      </c>
      <c r="G481" s="164"/>
    </row>
    <row r="482" spans="1:7" ht="28.5">
      <c r="A482" s="35" t="s">
        <v>39</v>
      </c>
      <c r="B482" s="35" t="s">
        <v>189</v>
      </c>
      <c r="C482" s="35" t="s">
        <v>54</v>
      </c>
      <c r="D482" s="51" t="s">
        <v>42</v>
      </c>
      <c r="E482" s="35" t="s">
        <v>43</v>
      </c>
      <c r="F482" s="162"/>
      <c r="G482" s="164"/>
    </row>
    <row r="483" spans="1:7" ht="14.25">
      <c r="A483" s="52">
        <f>C479</f>
        <v>19802.05653744</v>
      </c>
      <c r="B483" s="52">
        <f>D511</f>
        <v>-537.2800000000001</v>
      </c>
      <c r="C483" s="52">
        <f>E511</f>
        <v>19564.170000000002</v>
      </c>
      <c r="D483" s="52">
        <f>B483+C483</f>
        <v>19026.890000000003</v>
      </c>
      <c r="E483" s="53">
        <f>D483/A483</f>
        <v>0.9608542407716906</v>
      </c>
      <c r="F483" s="42"/>
      <c r="G483" s="164"/>
    </row>
    <row r="484" spans="1:7" ht="14.25">
      <c r="A484" s="65"/>
      <c r="B484" s="55"/>
      <c r="C484" s="181"/>
      <c r="D484" s="181"/>
      <c r="E484" s="182"/>
      <c r="F484" s="56"/>
      <c r="G484" s="167"/>
    </row>
    <row r="485" spans="1:7" ht="14.25">
      <c r="A485" s="8" t="s">
        <v>161</v>
      </c>
      <c r="B485" s="34"/>
      <c r="C485" s="43"/>
      <c r="D485" s="34"/>
      <c r="E485" s="34"/>
      <c r="F485" s="34"/>
      <c r="G485" s="165"/>
    </row>
    <row r="486" spans="1:7" ht="14.25">
      <c r="A486" s="34"/>
      <c r="B486" s="34"/>
      <c r="C486" s="34"/>
      <c r="D486" s="34"/>
      <c r="E486" s="34"/>
      <c r="F486" s="34"/>
      <c r="G486" s="44" t="s">
        <v>118</v>
      </c>
    </row>
    <row r="487" spans="1:7" ht="62.25" customHeight="1">
      <c r="A487" s="45" t="s">
        <v>37</v>
      </c>
      <c r="B487" s="45" t="s">
        <v>38</v>
      </c>
      <c r="C487" s="46" t="s">
        <v>141</v>
      </c>
      <c r="D487" s="46" t="s">
        <v>190</v>
      </c>
      <c r="E487" s="46" t="s">
        <v>55</v>
      </c>
      <c r="F487" s="46" t="s">
        <v>56</v>
      </c>
      <c r="G487" s="62" t="s">
        <v>57</v>
      </c>
    </row>
    <row r="488" spans="1:7" ht="13.5" customHeight="1">
      <c r="A488" s="45">
        <v>1</v>
      </c>
      <c r="B488" s="45">
        <v>2</v>
      </c>
      <c r="C488" s="46">
        <v>3</v>
      </c>
      <c r="D488" s="46">
        <v>4</v>
      </c>
      <c r="E488" s="46">
        <v>5</v>
      </c>
      <c r="F488" s="46">
        <v>6</v>
      </c>
      <c r="G488" s="62">
        <v>7</v>
      </c>
    </row>
    <row r="489" spans="1:7" ht="12.75" customHeight="1">
      <c r="A489" s="14">
        <v>1</v>
      </c>
      <c r="B489" s="173" t="s">
        <v>200</v>
      </c>
      <c r="C489" s="206">
        <f>C457</f>
        <v>1834.1806655699997</v>
      </c>
      <c r="D489" s="206">
        <f>D429</f>
        <v>-148.09000000000003</v>
      </c>
      <c r="E489" s="206">
        <v>1806.54</v>
      </c>
      <c r="F489" s="116">
        <f aca="true" t="shared" si="31" ref="F489:F511">D489+E489</f>
        <v>1658.4499999999998</v>
      </c>
      <c r="G489" s="120">
        <f aca="true" t="shared" si="32" ref="G489:G511">F489/C489</f>
        <v>0.90419119072145</v>
      </c>
    </row>
    <row r="490" spans="1:7" ht="12.75" customHeight="1">
      <c r="A490" s="14">
        <v>2</v>
      </c>
      <c r="B490" s="173" t="s">
        <v>201</v>
      </c>
      <c r="C490" s="206">
        <f aca="true" t="shared" si="33" ref="C490:C510">C458</f>
        <v>438.5655495</v>
      </c>
      <c r="D490" s="206">
        <f aca="true" t="shared" si="34" ref="D490:D510">D430</f>
        <v>16.759999999999998</v>
      </c>
      <c r="E490" s="206">
        <v>407.89000000000004</v>
      </c>
      <c r="F490" s="116">
        <f t="shared" si="31"/>
        <v>424.65000000000003</v>
      </c>
      <c r="G490" s="120">
        <f t="shared" si="32"/>
        <v>0.9682703087010259</v>
      </c>
    </row>
    <row r="491" spans="1:7" ht="12.75" customHeight="1">
      <c r="A491" s="14">
        <v>3</v>
      </c>
      <c r="B491" s="173" t="s">
        <v>202</v>
      </c>
      <c r="C491" s="206">
        <f t="shared" si="33"/>
        <v>967.660281</v>
      </c>
      <c r="D491" s="206">
        <f t="shared" si="34"/>
        <v>9.250000000000007</v>
      </c>
      <c r="E491" s="206">
        <v>912.93</v>
      </c>
      <c r="F491" s="116">
        <f t="shared" si="31"/>
        <v>922.18</v>
      </c>
      <c r="G491" s="120">
        <f t="shared" si="32"/>
        <v>0.9529997439256266</v>
      </c>
    </row>
    <row r="492" spans="1:7" ht="12.75" customHeight="1">
      <c r="A492" s="14">
        <v>4</v>
      </c>
      <c r="B492" s="173" t="s">
        <v>203</v>
      </c>
      <c r="C492" s="206">
        <f t="shared" si="33"/>
        <v>514.4859855</v>
      </c>
      <c r="D492" s="206">
        <f t="shared" si="34"/>
        <v>13.900000000000004</v>
      </c>
      <c r="E492" s="206">
        <v>506.65</v>
      </c>
      <c r="F492" s="116">
        <f t="shared" si="31"/>
        <v>520.55</v>
      </c>
      <c r="G492" s="120">
        <f t="shared" si="32"/>
        <v>1.0117865494316753</v>
      </c>
    </row>
    <row r="493" spans="1:7" ht="12.75" customHeight="1">
      <c r="A493" s="14">
        <v>5</v>
      </c>
      <c r="B493" s="173" t="s">
        <v>204</v>
      </c>
      <c r="C493" s="206">
        <f t="shared" si="33"/>
        <v>428.133474</v>
      </c>
      <c r="D493" s="206">
        <f t="shared" si="34"/>
        <v>14.2</v>
      </c>
      <c r="E493" s="206">
        <v>413.52000000000004</v>
      </c>
      <c r="F493" s="116">
        <f t="shared" si="31"/>
        <v>427.72</v>
      </c>
      <c r="G493" s="120">
        <f t="shared" si="32"/>
        <v>0.9990342404294228</v>
      </c>
    </row>
    <row r="494" spans="1:7" ht="12.75" customHeight="1">
      <c r="A494" s="14">
        <v>6</v>
      </c>
      <c r="B494" s="173" t="s">
        <v>205</v>
      </c>
      <c r="C494" s="206">
        <f t="shared" si="33"/>
        <v>1028.5282710000001</v>
      </c>
      <c r="D494" s="206">
        <f t="shared" si="34"/>
        <v>-53.50999999999999</v>
      </c>
      <c r="E494" s="206">
        <v>1012.98</v>
      </c>
      <c r="F494" s="116">
        <f t="shared" si="31"/>
        <v>959.47</v>
      </c>
      <c r="G494" s="120">
        <f t="shared" si="32"/>
        <v>0.9328571970774734</v>
      </c>
    </row>
    <row r="495" spans="1:7" ht="12.75" customHeight="1">
      <c r="A495" s="14">
        <v>7</v>
      </c>
      <c r="B495" s="173" t="s">
        <v>206</v>
      </c>
      <c r="C495" s="206">
        <f t="shared" si="33"/>
        <v>855.1323765</v>
      </c>
      <c r="D495" s="206">
        <f t="shared" si="34"/>
        <v>-64.82</v>
      </c>
      <c r="E495" s="206">
        <v>869.97</v>
      </c>
      <c r="F495" s="116">
        <f t="shared" si="31"/>
        <v>805.1500000000001</v>
      </c>
      <c r="G495" s="120">
        <f t="shared" si="32"/>
        <v>0.9415501296950369</v>
      </c>
    </row>
    <row r="496" spans="1:7" ht="12.75" customHeight="1">
      <c r="A496" s="14">
        <v>8</v>
      </c>
      <c r="B496" s="173" t="s">
        <v>207</v>
      </c>
      <c r="C496" s="206">
        <f t="shared" si="33"/>
        <v>1146.3648930000002</v>
      </c>
      <c r="D496" s="206">
        <f t="shared" si="34"/>
        <v>-82.61000000000004</v>
      </c>
      <c r="E496" s="206">
        <v>1225.47</v>
      </c>
      <c r="F496" s="116">
        <f t="shared" si="31"/>
        <v>1142.86</v>
      </c>
      <c r="G496" s="120">
        <f t="shared" si="32"/>
        <v>0.9969426026377796</v>
      </c>
    </row>
    <row r="497" spans="1:7" ht="12.75" customHeight="1">
      <c r="A497" s="14">
        <v>9</v>
      </c>
      <c r="B497" s="173" t="s">
        <v>208</v>
      </c>
      <c r="C497" s="206">
        <f t="shared" si="33"/>
        <v>367.303581</v>
      </c>
      <c r="D497" s="206">
        <f t="shared" si="34"/>
        <v>18.9</v>
      </c>
      <c r="E497" s="206">
        <v>368.95</v>
      </c>
      <c r="F497" s="116">
        <f t="shared" si="31"/>
        <v>387.84999999999997</v>
      </c>
      <c r="G497" s="120">
        <f t="shared" si="32"/>
        <v>1.0559385207845278</v>
      </c>
    </row>
    <row r="498" spans="1:7" ht="12.75" customHeight="1">
      <c r="A498" s="14">
        <v>10</v>
      </c>
      <c r="B498" s="173" t="s">
        <v>209</v>
      </c>
      <c r="C498" s="206">
        <f t="shared" si="33"/>
        <v>1110.0496545</v>
      </c>
      <c r="D498" s="206">
        <f t="shared" si="34"/>
        <v>-9.619999999999994</v>
      </c>
      <c r="E498" s="206">
        <v>1065.95</v>
      </c>
      <c r="F498" s="116">
        <f t="shared" si="31"/>
        <v>1056.3300000000002</v>
      </c>
      <c r="G498" s="120">
        <f t="shared" si="32"/>
        <v>0.9516060797080317</v>
      </c>
    </row>
    <row r="499" spans="1:7" ht="12.75" customHeight="1">
      <c r="A499" s="14">
        <v>11</v>
      </c>
      <c r="B499" s="173" t="s">
        <v>210</v>
      </c>
      <c r="C499" s="206">
        <f t="shared" si="33"/>
        <v>1361.767507155</v>
      </c>
      <c r="D499" s="206">
        <f t="shared" si="34"/>
        <v>-51.690000000000005</v>
      </c>
      <c r="E499" s="206">
        <v>1343.1299999999999</v>
      </c>
      <c r="F499" s="116">
        <f t="shared" si="31"/>
        <v>1291.4399999999998</v>
      </c>
      <c r="G499" s="120">
        <f t="shared" si="32"/>
        <v>0.9483557165334866</v>
      </c>
    </row>
    <row r="500" spans="1:7" ht="12.75" customHeight="1">
      <c r="A500" s="14">
        <v>12</v>
      </c>
      <c r="B500" s="173" t="s">
        <v>211</v>
      </c>
      <c r="C500" s="206">
        <f t="shared" si="33"/>
        <v>563.4078885</v>
      </c>
      <c r="D500" s="206">
        <f t="shared" si="34"/>
        <v>11.349999999999998</v>
      </c>
      <c r="E500" s="206">
        <v>561.02</v>
      </c>
      <c r="F500" s="116">
        <f t="shared" si="31"/>
        <v>572.37</v>
      </c>
      <c r="G500" s="120">
        <f t="shared" si="32"/>
        <v>1.0159069684378408</v>
      </c>
    </row>
    <row r="501" spans="1:7" ht="12.75" customHeight="1">
      <c r="A501" s="14">
        <v>13</v>
      </c>
      <c r="B501" s="173" t="s">
        <v>212</v>
      </c>
      <c r="C501" s="206">
        <f t="shared" si="33"/>
        <v>1885.2520737149998</v>
      </c>
      <c r="D501" s="206">
        <f t="shared" si="34"/>
        <v>-96.75999999999999</v>
      </c>
      <c r="E501" s="206">
        <v>1908.53</v>
      </c>
      <c r="F501" s="116">
        <f t="shared" si="31"/>
        <v>1811.77</v>
      </c>
      <c r="G501" s="120">
        <f t="shared" si="32"/>
        <v>0.9610226798105576</v>
      </c>
    </row>
    <row r="502" spans="1:7" ht="12.75" customHeight="1">
      <c r="A502" s="14">
        <v>14</v>
      </c>
      <c r="B502" s="173" t="s">
        <v>213</v>
      </c>
      <c r="C502" s="206">
        <f t="shared" si="33"/>
        <v>703.4357835</v>
      </c>
      <c r="D502" s="206">
        <f t="shared" si="34"/>
        <v>34.07000000000001</v>
      </c>
      <c r="E502" s="206">
        <v>679.34</v>
      </c>
      <c r="F502" s="116">
        <f t="shared" si="31"/>
        <v>713.4100000000001</v>
      </c>
      <c r="G502" s="120">
        <f t="shared" si="32"/>
        <v>1.0141792850661828</v>
      </c>
    </row>
    <row r="503" spans="1:7" ht="12.75" customHeight="1">
      <c r="A503" s="14">
        <v>15</v>
      </c>
      <c r="B503" s="173" t="s">
        <v>214</v>
      </c>
      <c r="C503" s="206">
        <f t="shared" si="33"/>
        <v>787.093353</v>
      </c>
      <c r="D503" s="206">
        <f t="shared" si="34"/>
        <v>20.920000000000005</v>
      </c>
      <c r="E503" s="206">
        <v>756.3399999999999</v>
      </c>
      <c r="F503" s="116">
        <f t="shared" si="31"/>
        <v>777.2599999999999</v>
      </c>
      <c r="G503" s="120">
        <f t="shared" si="32"/>
        <v>0.9875067513116197</v>
      </c>
    </row>
    <row r="504" spans="1:7" ht="12.75" customHeight="1">
      <c r="A504" s="14">
        <v>16</v>
      </c>
      <c r="B504" s="173" t="s">
        <v>215</v>
      </c>
      <c r="C504" s="206">
        <f t="shared" si="33"/>
        <v>734.977116</v>
      </c>
      <c r="D504" s="206">
        <f t="shared" si="34"/>
        <v>16.15</v>
      </c>
      <c r="E504" s="206">
        <v>715.97</v>
      </c>
      <c r="F504" s="116">
        <f t="shared" si="31"/>
        <v>732.12</v>
      </c>
      <c r="G504" s="120">
        <f t="shared" si="32"/>
        <v>0.9961126463153718</v>
      </c>
    </row>
    <row r="505" spans="1:7" ht="12.75" customHeight="1">
      <c r="A505" s="14">
        <v>17</v>
      </c>
      <c r="B505" s="173" t="s">
        <v>216</v>
      </c>
      <c r="C505" s="206">
        <f t="shared" si="33"/>
        <v>487.404756</v>
      </c>
      <c r="D505" s="206">
        <f t="shared" si="34"/>
        <v>26.660000000000004</v>
      </c>
      <c r="E505" s="206">
        <v>480.19</v>
      </c>
      <c r="F505" s="116">
        <f t="shared" si="31"/>
        <v>506.85</v>
      </c>
      <c r="G505" s="120">
        <f t="shared" si="32"/>
        <v>1.039895474470914</v>
      </c>
    </row>
    <row r="506" spans="1:7" ht="12.75" customHeight="1">
      <c r="A506" s="14">
        <v>18</v>
      </c>
      <c r="B506" s="173" t="s">
        <v>217</v>
      </c>
      <c r="C506" s="206">
        <f t="shared" si="33"/>
        <v>1318.109688</v>
      </c>
      <c r="D506" s="206">
        <f t="shared" si="34"/>
        <v>-79.32999999999997</v>
      </c>
      <c r="E506" s="206">
        <v>1290.81</v>
      </c>
      <c r="F506" s="116">
        <f t="shared" si="31"/>
        <v>1211.48</v>
      </c>
      <c r="G506" s="120">
        <f t="shared" si="32"/>
        <v>0.9191040859719407</v>
      </c>
    </row>
    <row r="507" spans="1:7" ht="12.75" customHeight="1">
      <c r="A507" s="14">
        <v>19</v>
      </c>
      <c r="B507" s="173" t="s">
        <v>218</v>
      </c>
      <c r="C507" s="206">
        <f t="shared" si="33"/>
        <v>522.2928105000001</v>
      </c>
      <c r="D507" s="206">
        <f t="shared" si="34"/>
        <v>33.08</v>
      </c>
      <c r="E507" s="206">
        <v>516.3299999999999</v>
      </c>
      <c r="F507" s="116">
        <f t="shared" si="31"/>
        <v>549.41</v>
      </c>
      <c r="G507" s="120">
        <f t="shared" si="32"/>
        <v>1.0519195151739502</v>
      </c>
    </row>
    <row r="508" spans="1:7" ht="12.75" customHeight="1">
      <c r="A508" s="14">
        <v>20</v>
      </c>
      <c r="B508" s="173" t="s">
        <v>219</v>
      </c>
      <c r="C508" s="206">
        <f t="shared" si="33"/>
        <v>1170.608202</v>
      </c>
      <c r="D508" s="206">
        <f t="shared" si="34"/>
        <v>-107.45</v>
      </c>
      <c r="E508" s="206">
        <v>1158.1100000000001</v>
      </c>
      <c r="F508" s="116">
        <f t="shared" si="31"/>
        <v>1050.66</v>
      </c>
      <c r="G508" s="120">
        <f t="shared" si="32"/>
        <v>0.8975334345043314</v>
      </c>
    </row>
    <row r="509" spans="1:7" ht="12.75" customHeight="1">
      <c r="A509" s="14">
        <v>21</v>
      </c>
      <c r="B509" s="173" t="s">
        <v>220</v>
      </c>
      <c r="C509" s="206">
        <f t="shared" si="33"/>
        <v>636.6742335</v>
      </c>
      <c r="D509" s="206">
        <f t="shared" si="34"/>
        <v>18.310000000000002</v>
      </c>
      <c r="E509" s="206">
        <v>637.0999999999999</v>
      </c>
      <c r="F509" s="116">
        <f t="shared" si="31"/>
        <v>655.4099999999999</v>
      </c>
      <c r="G509" s="120">
        <f t="shared" si="32"/>
        <v>1.0294275557485708</v>
      </c>
    </row>
    <row r="510" spans="1:7" ht="12.75" customHeight="1">
      <c r="A510" s="14">
        <v>22</v>
      </c>
      <c r="B510" s="173" t="s">
        <v>221</v>
      </c>
      <c r="C510" s="206">
        <f t="shared" si="33"/>
        <v>940.628394</v>
      </c>
      <c r="D510" s="206">
        <f t="shared" si="34"/>
        <v>-76.95</v>
      </c>
      <c r="E510" s="206">
        <v>926.45</v>
      </c>
      <c r="F510" s="116">
        <f t="shared" si="31"/>
        <v>849.5</v>
      </c>
      <c r="G510" s="120">
        <f t="shared" si="32"/>
        <v>0.9031196649162603</v>
      </c>
    </row>
    <row r="511" spans="1:7" ht="12.75" customHeight="1">
      <c r="A511" s="21"/>
      <c r="B511" s="1" t="s">
        <v>27</v>
      </c>
      <c r="C511" s="119">
        <f>SUM(C489:C510)</f>
        <v>19802.05653744</v>
      </c>
      <c r="D511" s="119">
        <f>SUM(D489:D510)</f>
        <v>-537.2800000000001</v>
      </c>
      <c r="E511" s="119">
        <f>SUM(E489:E510)</f>
        <v>19564.170000000002</v>
      </c>
      <c r="F511" s="115">
        <f t="shared" si="31"/>
        <v>19026.890000000003</v>
      </c>
      <c r="G511" s="18">
        <f t="shared" si="32"/>
        <v>0.9608542407716906</v>
      </c>
    </row>
    <row r="512" spans="1:7" ht="14.25" customHeight="1">
      <c r="A512" s="67"/>
      <c r="B512" s="55"/>
      <c r="C512" s="181"/>
      <c r="D512" s="181"/>
      <c r="E512" s="182"/>
      <c r="F512" s="56"/>
      <c r="G512" s="57"/>
    </row>
    <row r="513" spans="1:8" ht="14.25">
      <c r="A513" s="33" t="s">
        <v>58</v>
      </c>
      <c r="B513" s="34"/>
      <c r="C513" s="43"/>
      <c r="D513" s="34"/>
      <c r="E513" s="44" t="s">
        <v>118</v>
      </c>
      <c r="F513" s="34"/>
      <c r="G513" s="34"/>
      <c r="H513" s="34" t="s">
        <v>12</v>
      </c>
    </row>
    <row r="514" spans="1:8" ht="1.5" customHeight="1">
      <c r="A514" s="34"/>
      <c r="B514" s="34"/>
      <c r="C514" s="43"/>
      <c r="D514" s="34"/>
      <c r="E514" s="34"/>
      <c r="F514" s="34"/>
      <c r="G514" s="34"/>
      <c r="H514" s="34"/>
    </row>
    <row r="515" spans="1:5" ht="14.25">
      <c r="A515" s="98" t="s">
        <v>39</v>
      </c>
      <c r="B515" s="98" t="s">
        <v>133</v>
      </c>
      <c r="C515" s="98" t="s">
        <v>134</v>
      </c>
      <c r="D515" s="98" t="s">
        <v>48</v>
      </c>
      <c r="E515" s="98" t="s">
        <v>49</v>
      </c>
    </row>
    <row r="516" spans="1:5" ht="17.25" customHeight="1">
      <c r="A516" s="39">
        <f>C511</f>
        <v>19802.05653744</v>
      </c>
      <c r="B516" s="39">
        <f>F511</f>
        <v>19026.890000000003</v>
      </c>
      <c r="C516" s="22">
        <f>B516/A516</f>
        <v>0.9608542407716906</v>
      </c>
      <c r="D516" s="39">
        <f>D544</f>
        <v>16734.68</v>
      </c>
      <c r="E516" s="68">
        <f>D516/A516</f>
        <v>0.8450980820279717</v>
      </c>
    </row>
    <row r="517" spans="1:5" ht="17.25" customHeight="1">
      <c r="A517" s="49"/>
      <c r="B517" s="49"/>
      <c r="C517" s="29"/>
      <c r="D517" s="49"/>
      <c r="E517" s="69"/>
    </row>
    <row r="518" ht="17.25" customHeight="1">
      <c r="A518" s="8" t="s">
        <v>162</v>
      </c>
    </row>
    <row r="519" spans="1:8" ht="15" customHeight="1">
      <c r="A519" s="34"/>
      <c r="B519" s="34"/>
      <c r="C519" s="34"/>
      <c r="D519" s="34"/>
      <c r="E519" s="44" t="s">
        <v>118</v>
      </c>
      <c r="F519" s="34"/>
      <c r="G519" s="34"/>
      <c r="H519" s="34"/>
    </row>
    <row r="520" spans="1:5" ht="42.75">
      <c r="A520" s="46" t="s">
        <v>37</v>
      </c>
      <c r="B520" s="46" t="s">
        <v>38</v>
      </c>
      <c r="C520" s="46" t="s">
        <v>142</v>
      </c>
      <c r="D520" s="46" t="s">
        <v>59</v>
      </c>
      <c r="E520" s="46" t="s">
        <v>60</v>
      </c>
    </row>
    <row r="521" spans="1:8" ht="15.75" customHeight="1">
      <c r="A521" s="64">
        <v>1</v>
      </c>
      <c r="B521" s="64">
        <v>2</v>
      </c>
      <c r="C521" s="64">
        <v>3</v>
      </c>
      <c r="D521" s="64">
        <v>4</v>
      </c>
      <c r="E521" s="64">
        <v>5</v>
      </c>
      <c r="F521" s="92"/>
      <c r="G521" s="34"/>
      <c r="H521" s="34"/>
    </row>
    <row r="522" spans="1:7" ht="12.75" customHeight="1">
      <c r="A522" s="14">
        <v>1</v>
      </c>
      <c r="B522" s="173" t="s">
        <v>200</v>
      </c>
      <c r="C522" s="206">
        <f>C489</f>
        <v>1834.1806655699997</v>
      </c>
      <c r="D522" s="206">
        <v>1612.65</v>
      </c>
      <c r="E522" s="123">
        <f aca="true" t="shared" si="35" ref="E522:E544">D522/C522</f>
        <v>0.8792209133328992</v>
      </c>
      <c r="F522" s="111"/>
      <c r="G522" s="19"/>
    </row>
    <row r="523" spans="1:7" ht="12.75" customHeight="1">
      <c r="A523" s="14">
        <v>2</v>
      </c>
      <c r="B523" s="173" t="s">
        <v>201</v>
      </c>
      <c r="C523" s="206">
        <f aca="true" t="shared" si="36" ref="C523:C543">C490</f>
        <v>438.5655495</v>
      </c>
      <c r="D523" s="206">
        <v>345.85</v>
      </c>
      <c r="E523" s="123">
        <f t="shared" si="35"/>
        <v>0.7885936330254323</v>
      </c>
      <c r="F523" s="111"/>
      <c r="G523" s="19"/>
    </row>
    <row r="524" spans="1:7" ht="12.75" customHeight="1">
      <c r="A524" s="14">
        <v>3</v>
      </c>
      <c r="B524" s="173" t="s">
        <v>202</v>
      </c>
      <c r="C524" s="206">
        <f t="shared" si="36"/>
        <v>967.660281</v>
      </c>
      <c r="D524" s="206">
        <v>821.6800000000001</v>
      </c>
      <c r="E524" s="123">
        <f t="shared" si="35"/>
        <v>0.8491409807074638</v>
      </c>
      <c r="F524" s="111"/>
      <c r="G524" s="19"/>
    </row>
    <row r="525" spans="1:7" ht="12.75" customHeight="1">
      <c r="A525" s="14">
        <v>4</v>
      </c>
      <c r="B525" s="173" t="s">
        <v>203</v>
      </c>
      <c r="C525" s="206">
        <f t="shared" si="36"/>
        <v>514.4859855</v>
      </c>
      <c r="D525" s="206">
        <v>434.54</v>
      </c>
      <c r="E525" s="123">
        <f t="shared" si="35"/>
        <v>0.844609984036193</v>
      </c>
      <c r="F525" s="111"/>
      <c r="G525" s="19"/>
    </row>
    <row r="526" spans="1:7" ht="12.75" customHeight="1">
      <c r="A526" s="14">
        <v>5</v>
      </c>
      <c r="B526" s="173" t="s">
        <v>204</v>
      </c>
      <c r="C526" s="206">
        <f t="shared" si="36"/>
        <v>428.133474</v>
      </c>
      <c r="D526" s="206">
        <v>352.97</v>
      </c>
      <c r="E526" s="123">
        <f t="shared" si="35"/>
        <v>0.8244391560936439</v>
      </c>
      <c r="F526" s="111"/>
      <c r="G526" s="19"/>
    </row>
    <row r="527" spans="1:7" ht="12.75" customHeight="1">
      <c r="A527" s="14">
        <v>6</v>
      </c>
      <c r="B527" s="173" t="s">
        <v>205</v>
      </c>
      <c r="C527" s="206">
        <f t="shared" si="36"/>
        <v>1028.5282710000001</v>
      </c>
      <c r="D527" s="206">
        <v>868.71</v>
      </c>
      <c r="E527" s="123">
        <f t="shared" si="35"/>
        <v>0.844614605639751</v>
      </c>
      <c r="F527" s="111"/>
      <c r="G527" s="19"/>
    </row>
    <row r="528" spans="1:7" ht="12.75" customHeight="1">
      <c r="A528" s="14">
        <v>7</v>
      </c>
      <c r="B528" s="173" t="s">
        <v>206</v>
      </c>
      <c r="C528" s="206">
        <f t="shared" si="36"/>
        <v>855.1323765</v>
      </c>
      <c r="D528" s="206">
        <v>717.91</v>
      </c>
      <c r="E528" s="123">
        <f t="shared" si="35"/>
        <v>0.8395308372469277</v>
      </c>
      <c r="F528" s="111"/>
      <c r="G528" s="19"/>
    </row>
    <row r="529" spans="1:7" ht="12.75" customHeight="1">
      <c r="A529" s="14">
        <v>8</v>
      </c>
      <c r="B529" s="173" t="s">
        <v>207</v>
      </c>
      <c r="C529" s="206">
        <f t="shared" si="36"/>
        <v>1146.3648930000002</v>
      </c>
      <c r="D529" s="206">
        <v>970.09</v>
      </c>
      <c r="E529" s="123">
        <f t="shared" si="35"/>
        <v>0.8462314276402042</v>
      </c>
      <c r="F529" s="111"/>
      <c r="G529" s="19"/>
    </row>
    <row r="530" spans="1:7" ht="12.75" customHeight="1">
      <c r="A530" s="14">
        <v>9</v>
      </c>
      <c r="B530" s="173" t="s">
        <v>208</v>
      </c>
      <c r="C530" s="206">
        <f t="shared" si="36"/>
        <v>367.303581</v>
      </c>
      <c r="D530" s="206">
        <v>315.82</v>
      </c>
      <c r="E530" s="123">
        <f t="shared" si="35"/>
        <v>0.8598337079648565</v>
      </c>
      <c r="F530" s="111"/>
      <c r="G530" s="19"/>
    </row>
    <row r="531" spans="1:7" ht="12.75" customHeight="1">
      <c r="A531" s="14">
        <v>10</v>
      </c>
      <c r="B531" s="173" t="s">
        <v>209</v>
      </c>
      <c r="C531" s="206">
        <f t="shared" si="36"/>
        <v>1110.0496545</v>
      </c>
      <c r="D531" s="206">
        <v>905.66</v>
      </c>
      <c r="E531" s="123">
        <f t="shared" si="35"/>
        <v>0.8158734128050664</v>
      </c>
      <c r="F531" s="111"/>
      <c r="G531" s="19"/>
    </row>
    <row r="532" spans="1:7" ht="12.75" customHeight="1">
      <c r="A532" s="14">
        <v>11</v>
      </c>
      <c r="B532" s="173" t="s">
        <v>210</v>
      </c>
      <c r="C532" s="206">
        <f t="shared" si="36"/>
        <v>1361.767507155</v>
      </c>
      <c r="D532" s="206">
        <v>1146.5</v>
      </c>
      <c r="E532" s="123">
        <f t="shared" si="35"/>
        <v>0.8419205143139771</v>
      </c>
      <c r="F532" s="111"/>
      <c r="G532" s="19"/>
    </row>
    <row r="533" spans="1:7" ht="12.75" customHeight="1">
      <c r="A533" s="14">
        <v>12</v>
      </c>
      <c r="B533" s="173" t="s">
        <v>211</v>
      </c>
      <c r="C533" s="206">
        <f t="shared" si="36"/>
        <v>563.4078885</v>
      </c>
      <c r="D533" s="206">
        <v>481.96999999999997</v>
      </c>
      <c r="E533" s="123">
        <f t="shared" si="35"/>
        <v>0.8554548309275225</v>
      </c>
      <c r="F533" s="111"/>
      <c r="G533" s="19"/>
    </row>
    <row r="534" spans="1:7" ht="12.75" customHeight="1">
      <c r="A534" s="14">
        <v>13</v>
      </c>
      <c r="B534" s="173" t="s">
        <v>212</v>
      </c>
      <c r="C534" s="206">
        <f t="shared" si="36"/>
        <v>1885.2520737149998</v>
      </c>
      <c r="D534" s="206">
        <v>1643.63</v>
      </c>
      <c r="E534" s="123">
        <f t="shared" si="35"/>
        <v>0.8718356674506295</v>
      </c>
      <c r="F534" s="111"/>
      <c r="G534" s="19"/>
    </row>
    <row r="535" spans="1:7" ht="12.75" customHeight="1">
      <c r="A535" s="14">
        <v>14</v>
      </c>
      <c r="B535" s="173" t="s">
        <v>213</v>
      </c>
      <c r="C535" s="206">
        <f t="shared" si="36"/>
        <v>703.4357835</v>
      </c>
      <c r="D535" s="206">
        <v>580.24</v>
      </c>
      <c r="E535" s="123">
        <f t="shared" si="35"/>
        <v>0.8248656289746454</v>
      </c>
      <c r="F535" s="111"/>
      <c r="G535" s="19"/>
    </row>
    <row r="536" spans="1:7" ht="12.75" customHeight="1">
      <c r="A536" s="14">
        <v>15</v>
      </c>
      <c r="B536" s="173" t="s">
        <v>214</v>
      </c>
      <c r="C536" s="206">
        <f t="shared" si="36"/>
        <v>787.093353</v>
      </c>
      <c r="D536" s="206">
        <v>643.97</v>
      </c>
      <c r="E536" s="123">
        <f t="shared" si="35"/>
        <v>0.8181621627796926</v>
      </c>
      <c r="F536" s="111"/>
      <c r="G536" s="19"/>
    </row>
    <row r="537" spans="1:7" ht="12.75" customHeight="1">
      <c r="A537" s="14">
        <v>16</v>
      </c>
      <c r="B537" s="173" t="s">
        <v>215</v>
      </c>
      <c r="C537" s="206">
        <f t="shared" si="36"/>
        <v>734.977116</v>
      </c>
      <c r="D537" s="206">
        <v>614.39</v>
      </c>
      <c r="E537" s="123">
        <f t="shared" si="35"/>
        <v>0.8359307883539601</v>
      </c>
      <c r="F537" s="111"/>
      <c r="G537" s="19"/>
    </row>
    <row r="538" spans="1:7" ht="12.75" customHeight="1">
      <c r="A538" s="14">
        <v>17</v>
      </c>
      <c r="B538" s="173" t="s">
        <v>216</v>
      </c>
      <c r="C538" s="206">
        <f t="shared" si="36"/>
        <v>487.404756</v>
      </c>
      <c r="D538" s="206">
        <v>403.45</v>
      </c>
      <c r="E538" s="123">
        <f t="shared" si="35"/>
        <v>0.8277514633033248</v>
      </c>
      <c r="F538" s="111"/>
      <c r="G538" s="19"/>
    </row>
    <row r="539" spans="1:8" ht="12.75" customHeight="1">
      <c r="A539" s="14">
        <v>18</v>
      </c>
      <c r="B539" s="173" t="s">
        <v>217</v>
      </c>
      <c r="C539" s="206">
        <f t="shared" si="36"/>
        <v>1318.109688</v>
      </c>
      <c r="D539" s="206">
        <v>1105.38</v>
      </c>
      <c r="E539" s="123">
        <f t="shared" si="35"/>
        <v>0.8386100262089873</v>
      </c>
      <c r="F539" s="111"/>
      <c r="G539" s="19"/>
      <c r="H539" s="9" t="s">
        <v>12</v>
      </c>
    </row>
    <row r="540" spans="1:7" ht="12.75" customHeight="1">
      <c r="A540" s="14">
        <v>19</v>
      </c>
      <c r="B540" s="173" t="s">
        <v>218</v>
      </c>
      <c r="C540" s="206">
        <f t="shared" si="36"/>
        <v>522.2928105000001</v>
      </c>
      <c r="D540" s="206">
        <v>442.08000000000004</v>
      </c>
      <c r="E540" s="123">
        <f t="shared" si="35"/>
        <v>0.8464217601938443</v>
      </c>
      <c r="F540" s="111"/>
      <c r="G540" s="19"/>
    </row>
    <row r="541" spans="1:8" ht="12.75" customHeight="1">
      <c r="A541" s="14">
        <v>20</v>
      </c>
      <c r="B541" s="173" t="s">
        <v>219</v>
      </c>
      <c r="C541" s="206">
        <f t="shared" si="36"/>
        <v>1170.608202</v>
      </c>
      <c r="D541" s="206">
        <v>990.8</v>
      </c>
      <c r="E541" s="123">
        <f t="shared" si="35"/>
        <v>0.8463976233100066</v>
      </c>
      <c r="F541" s="111"/>
      <c r="G541" s="19"/>
      <c r="H541" s="9" t="s">
        <v>12</v>
      </c>
    </row>
    <row r="542" spans="1:7" ht="12.75" customHeight="1">
      <c r="A542" s="14">
        <v>21</v>
      </c>
      <c r="B542" s="173" t="s">
        <v>220</v>
      </c>
      <c r="C542" s="206">
        <f t="shared" si="36"/>
        <v>636.6742335</v>
      </c>
      <c r="D542" s="206">
        <v>548.5899999999999</v>
      </c>
      <c r="E542" s="123">
        <f t="shared" si="35"/>
        <v>0.8616494450925505</v>
      </c>
      <c r="F542" s="111"/>
      <c r="G542" s="19"/>
    </row>
    <row r="543" spans="1:7" ht="12.75" customHeight="1">
      <c r="A543" s="14">
        <v>22</v>
      </c>
      <c r="B543" s="173" t="s">
        <v>221</v>
      </c>
      <c r="C543" s="206">
        <f t="shared" si="36"/>
        <v>940.628394</v>
      </c>
      <c r="D543" s="206">
        <v>787.8000000000001</v>
      </c>
      <c r="E543" s="123">
        <f t="shared" si="35"/>
        <v>0.837525217211336</v>
      </c>
      <c r="F543" s="111"/>
      <c r="G543" s="19"/>
    </row>
    <row r="544" spans="1:7" ht="12.75" customHeight="1">
      <c r="A544" s="21"/>
      <c r="B544" s="1" t="s">
        <v>27</v>
      </c>
      <c r="C544" s="119">
        <f>SUM(C522:C543)</f>
        <v>19802.05653744</v>
      </c>
      <c r="D544" s="119">
        <f>SUM(D522:D543)</f>
        <v>16734.68</v>
      </c>
      <c r="E544" s="114">
        <f t="shared" si="35"/>
        <v>0.8450980820279717</v>
      </c>
      <c r="F544" s="29"/>
      <c r="G544" s="19"/>
    </row>
    <row r="545" spans="1:8" ht="23.25" customHeight="1">
      <c r="A545" s="33" t="s">
        <v>174</v>
      </c>
      <c r="B545" s="34"/>
      <c r="C545" s="34"/>
      <c r="D545" s="34"/>
      <c r="E545" s="34"/>
      <c r="F545" s="34"/>
      <c r="G545" s="34"/>
      <c r="H545" s="34"/>
    </row>
    <row r="546" spans="1:8" ht="14.25">
      <c r="A546" s="33"/>
      <c r="B546" s="34"/>
      <c r="C546" s="34"/>
      <c r="D546" s="34"/>
      <c r="E546" s="34"/>
      <c r="F546" s="34"/>
      <c r="G546" s="34"/>
      <c r="H546" s="34"/>
    </row>
    <row r="547" spans="1:8" ht="14.25">
      <c r="A547" s="33" t="s">
        <v>119</v>
      </c>
      <c r="B547" s="34"/>
      <c r="C547" s="34"/>
      <c r="D547" s="34"/>
      <c r="E547" s="34"/>
      <c r="F547" s="34"/>
      <c r="G547" s="34"/>
      <c r="H547" s="34"/>
    </row>
    <row r="548" spans="2:8" ht="12" customHeight="1">
      <c r="B548" s="34"/>
      <c r="C548" s="34"/>
      <c r="D548" s="34"/>
      <c r="E548" s="34"/>
      <c r="F548" s="34"/>
      <c r="G548" s="34"/>
      <c r="H548" s="34"/>
    </row>
    <row r="549" spans="1:6" ht="42" customHeight="1">
      <c r="A549" s="62" t="s">
        <v>30</v>
      </c>
      <c r="B549" s="62" t="s">
        <v>31</v>
      </c>
      <c r="C549" s="62" t="s">
        <v>61</v>
      </c>
      <c r="D549" s="62" t="s">
        <v>62</v>
      </c>
      <c r="E549" s="62" t="s">
        <v>63</v>
      </c>
      <c r="F549" s="37"/>
    </row>
    <row r="550" spans="1:6" s="41" customFormat="1" ht="16.5" customHeight="1">
      <c r="A550" s="63">
        <v>1</v>
      </c>
      <c r="B550" s="63">
        <v>2</v>
      </c>
      <c r="C550" s="63">
        <v>3</v>
      </c>
      <c r="D550" s="63">
        <v>4</v>
      </c>
      <c r="E550" s="63">
        <v>5</v>
      </c>
      <c r="F550" s="70"/>
    </row>
    <row r="551" spans="1:7" ht="12.75" customHeight="1">
      <c r="A551" s="14">
        <v>1</v>
      </c>
      <c r="B551" s="173" t="s">
        <v>200</v>
      </c>
      <c r="C551" s="123">
        <f>E363</f>
        <v>0.8886579889570496</v>
      </c>
      <c r="D551" s="123">
        <f>E522</f>
        <v>0.8792209133328992</v>
      </c>
      <c r="E551" s="125">
        <f aca="true" t="shared" si="37" ref="E551:E573">D551-C551</f>
        <v>-0.009437075624150415</v>
      </c>
      <c r="F551" s="111"/>
      <c r="G551" s="19"/>
    </row>
    <row r="552" spans="1:7" ht="12.75" customHeight="1">
      <c r="A552" s="14">
        <v>2</v>
      </c>
      <c r="B552" s="173" t="s">
        <v>201</v>
      </c>
      <c r="C552" s="123">
        <f aca="true" t="shared" si="38" ref="C552:C572">E364</f>
        <v>0.8134605860094697</v>
      </c>
      <c r="D552" s="123">
        <f aca="true" t="shared" si="39" ref="D552:D573">E523</f>
        <v>0.7885936330254323</v>
      </c>
      <c r="E552" s="125">
        <f t="shared" si="37"/>
        <v>-0.024866952984037405</v>
      </c>
      <c r="F552" s="111"/>
      <c r="G552" s="19"/>
    </row>
    <row r="553" spans="1:7" ht="12.75" customHeight="1">
      <c r="A553" s="14">
        <v>3</v>
      </c>
      <c r="B553" s="173" t="s">
        <v>202</v>
      </c>
      <c r="C553" s="123">
        <f t="shared" si="38"/>
        <v>0.8758642984141809</v>
      </c>
      <c r="D553" s="123">
        <f t="shared" si="39"/>
        <v>0.8491409807074638</v>
      </c>
      <c r="E553" s="125">
        <f t="shared" si="37"/>
        <v>-0.026723317706717098</v>
      </c>
      <c r="F553" s="111"/>
      <c r="G553" s="19"/>
    </row>
    <row r="554" spans="1:7" ht="12.75" customHeight="1">
      <c r="A554" s="14">
        <v>4</v>
      </c>
      <c r="B554" s="173" t="s">
        <v>203</v>
      </c>
      <c r="C554" s="123">
        <f t="shared" si="38"/>
        <v>0.8711906772504647</v>
      </c>
      <c r="D554" s="123">
        <f t="shared" si="39"/>
        <v>0.844609984036193</v>
      </c>
      <c r="E554" s="125">
        <f t="shared" si="37"/>
        <v>-0.0265806932142717</v>
      </c>
      <c r="F554" s="111"/>
      <c r="G554" s="19"/>
    </row>
    <row r="555" spans="1:7" ht="12.75" customHeight="1">
      <c r="A555" s="14">
        <v>5</v>
      </c>
      <c r="B555" s="173" t="s">
        <v>204</v>
      </c>
      <c r="C555" s="123">
        <f t="shared" si="38"/>
        <v>0.8506291861173129</v>
      </c>
      <c r="D555" s="123">
        <f t="shared" si="39"/>
        <v>0.8244391560936439</v>
      </c>
      <c r="E555" s="125">
        <f t="shared" si="37"/>
        <v>-0.02619003002366893</v>
      </c>
      <c r="F555" s="111"/>
      <c r="G555" s="19"/>
    </row>
    <row r="556" spans="1:7" ht="12.75" customHeight="1">
      <c r="A556" s="14">
        <v>6</v>
      </c>
      <c r="B556" s="173" t="s">
        <v>205</v>
      </c>
      <c r="C556" s="123">
        <f t="shared" si="38"/>
        <v>0.8710501858736057</v>
      </c>
      <c r="D556" s="123">
        <f t="shared" si="39"/>
        <v>0.844614605639751</v>
      </c>
      <c r="E556" s="125">
        <f t="shared" si="37"/>
        <v>-0.026435580233854727</v>
      </c>
      <c r="F556" s="111"/>
      <c r="G556" s="19"/>
    </row>
    <row r="557" spans="1:7" ht="12.75" customHeight="1">
      <c r="A557" s="14">
        <v>7</v>
      </c>
      <c r="B557" s="173" t="s">
        <v>206</v>
      </c>
      <c r="C557" s="123">
        <f t="shared" si="38"/>
        <v>0.8655755530939726</v>
      </c>
      <c r="D557" s="123">
        <f t="shared" si="39"/>
        <v>0.8395308372469277</v>
      </c>
      <c r="E557" s="125">
        <f t="shared" si="37"/>
        <v>-0.02604471584704493</v>
      </c>
      <c r="F557" s="111"/>
      <c r="G557" s="19"/>
    </row>
    <row r="558" spans="1:7" ht="12.75" customHeight="1">
      <c r="A558" s="14">
        <v>8</v>
      </c>
      <c r="B558" s="173" t="s">
        <v>207</v>
      </c>
      <c r="C558" s="123">
        <f t="shared" si="38"/>
        <v>0.8727639996361762</v>
      </c>
      <c r="D558" s="123">
        <f t="shared" si="39"/>
        <v>0.8462314276402042</v>
      </c>
      <c r="E558" s="125">
        <f t="shared" si="37"/>
        <v>-0.026532571995972032</v>
      </c>
      <c r="F558" s="111"/>
      <c r="G558" s="19"/>
    </row>
    <row r="559" spans="1:7" ht="12.75" customHeight="1">
      <c r="A559" s="14">
        <v>9</v>
      </c>
      <c r="B559" s="173" t="s">
        <v>208</v>
      </c>
      <c r="C559" s="123">
        <f t="shared" si="38"/>
        <v>0.8865523358959195</v>
      </c>
      <c r="D559" s="123">
        <f t="shared" si="39"/>
        <v>0.8598337079648565</v>
      </c>
      <c r="E559" s="125">
        <f t="shared" si="37"/>
        <v>-0.026718627931063055</v>
      </c>
      <c r="F559" s="111"/>
      <c r="G559" s="19"/>
    </row>
    <row r="560" spans="1:7" ht="12.75" customHeight="1">
      <c r="A560" s="14">
        <v>10</v>
      </c>
      <c r="B560" s="173" t="s">
        <v>209</v>
      </c>
      <c r="C560" s="123">
        <f t="shared" si="38"/>
        <v>0.8417539492430293</v>
      </c>
      <c r="D560" s="123">
        <f t="shared" si="39"/>
        <v>0.8158734128050664</v>
      </c>
      <c r="E560" s="125">
        <f t="shared" si="37"/>
        <v>-0.025880536437962842</v>
      </c>
      <c r="F560" s="111"/>
      <c r="G560" s="19"/>
    </row>
    <row r="561" spans="1:7" ht="12.75" customHeight="1">
      <c r="A561" s="14">
        <v>11</v>
      </c>
      <c r="B561" s="173" t="s">
        <v>210</v>
      </c>
      <c r="C561" s="123">
        <f t="shared" si="38"/>
        <v>0.8519333212311659</v>
      </c>
      <c r="D561" s="123">
        <f t="shared" si="39"/>
        <v>0.8419205143139771</v>
      </c>
      <c r="E561" s="125">
        <f t="shared" si="37"/>
        <v>-0.010012806917188866</v>
      </c>
      <c r="F561" s="111"/>
      <c r="G561" s="19"/>
    </row>
    <row r="562" spans="1:7" ht="12.75" customHeight="1">
      <c r="A562" s="14">
        <v>12</v>
      </c>
      <c r="B562" s="173" t="s">
        <v>211</v>
      </c>
      <c r="C562" s="123">
        <f t="shared" si="38"/>
        <v>0.8821737588105557</v>
      </c>
      <c r="D562" s="123">
        <f t="shared" si="39"/>
        <v>0.8554548309275225</v>
      </c>
      <c r="E562" s="125">
        <f t="shared" si="37"/>
        <v>-0.026718927883033206</v>
      </c>
      <c r="F562" s="111"/>
      <c r="G562" s="19"/>
    </row>
    <row r="563" spans="1:7" ht="12.75" customHeight="1">
      <c r="A563" s="14">
        <v>13</v>
      </c>
      <c r="B563" s="173" t="s">
        <v>212</v>
      </c>
      <c r="C563" s="123">
        <f t="shared" si="38"/>
        <v>0.8848867012951663</v>
      </c>
      <c r="D563" s="123">
        <f t="shared" si="39"/>
        <v>0.8718356674506295</v>
      </c>
      <c r="E563" s="125">
        <f t="shared" si="37"/>
        <v>-0.013051033844536875</v>
      </c>
      <c r="F563" s="111"/>
      <c r="G563" s="19"/>
    </row>
    <row r="564" spans="1:7" ht="12.75" customHeight="1">
      <c r="A564" s="14">
        <v>14</v>
      </c>
      <c r="B564" s="173" t="s">
        <v>213</v>
      </c>
      <c r="C564" s="123">
        <f t="shared" si="38"/>
        <v>0.8508831521739132</v>
      </c>
      <c r="D564" s="123">
        <f t="shared" si="39"/>
        <v>0.8248656289746454</v>
      </c>
      <c r="E564" s="125">
        <f t="shared" si="37"/>
        <v>-0.026017523199267756</v>
      </c>
      <c r="F564" s="111"/>
      <c r="G564" s="19"/>
    </row>
    <row r="565" spans="1:7" ht="12.75" customHeight="1">
      <c r="A565" s="14">
        <v>15</v>
      </c>
      <c r="B565" s="173" t="s">
        <v>214</v>
      </c>
      <c r="C565" s="123">
        <f t="shared" si="38"/>
        <v>0.8438707896799551</v>
      </c>
      <c r="D565" s="123">
        <f t="shared" si="39"/>
        <v>0.8181621627796926</v>
      </c>
      <c r="E565" s="125">
        <f t="shared" si="37"/>
        <v>-0.025708626900262543</v>
      </c>
      <c r="F565" s="111"/>
      <c r="G565" s="19"/>
    </row>
    <row r="566" spans="1:7" ht="12.75" customHeight="1">
      <c r="A566" s="14">
        <v>16</v>
      </c>
      <c r="B566" s="173" t="s">
        <v>215</v>
      </c>
      <c r="C566" s="123">
        <f t="shared" si="38"/>
        <v>0.862615861155774</v>
      </c>
      <c r="D566" s="123">
        <f t="shared" si="39"/>
        <v>0.8359307883539601</v>
      </c>
      <c r="E566" s="125">
        <f t="shared" si="37"/>
        <v>-0.02668507280181398</v>
      </c>
      <c r="F566" s="111"/>
      <c r="G566" s="19"/>
    </row>
    <row r="567" spans="1:7" ht="12.75" customHeight="1">
      <c r="A567" s="14">
        <v>17</v>
      </c>
      <c r="B567" s="173" t="s">
        <v>216</v>
      </c>
      <c r="C567" s="123">
        <f t="shared" si="38"/>
        <v>0.8535148241250826</v>
      </c>
      <c r="D567" s="123">
        <f t="shared" si="39"/>
        <v>0.8277514633033248</v>
      </c>
      <c r="E567" s="125">
        <f t="shared" si="37"/>
        <v>-0.025763360821757786</v>
      </c>
      <c r="F567" s="111"/>
      <c r="G567" s="19"/>
    </row>
    <row r="568" spans="1:7" ht="12.75" customHeight="1">
      <c r="A568" s="14">
        <v>18</v>
      </c>
      <c r="B568" s="173" t="s">
        <v>217</v>
      </c>
      <c r="C568" s="123">
        <f t="shared" si="38"/>
        <v>0.8651092725055214</v>
      </c>
      <c r="D568" s="123">
        <f t="shared" si="39"/>
        <v>0.8386100262089873</v>
      </c>
      <c r="E568" s="125">
        <f t="shared" si="37"/>
        <v>-0.026499246296534107</v>
      </c>
      <c r="F568" s="111"/>
      <c r="G568" s="19" t="s">
        <v>12</v>
      </c>
    </row>
    <row r="569" spans="1:7" ht="12.75" customHeight="1">
      <c r="A569" s="14">
        <v>19</v>
      </c>
      <c r="B569" s="173" t="s">
        <v>218</v>
      </c>
      <c r="C569" s="123">
        <f t="shared" si="38"/>
        <v>0.8730763471808607</v>
      </c>
      <c r="D569" s="123">
        <f t="shared" si="39"/>
        <v>0.8464217601938443</v>
      </c>
      <c r="E569" s="125">
        <f t="shared" si="37"/>
        <v>-0.026654586987016393</v>
      </c>
      <c r="F569" s="111"/>
      <c r="G569" s="19"/>
    </row>
    <row r="570" spans="1:7" ht="12.75" customHeight="1">
      <c r="A570" s="14">
        <v>20</v>
      </c>
      <c r="B570" s="173" t="s">
        <v>219</v>
      </c>
      <c r="C570" s="123">
        <f t="shared" si="38"/>
        <v>0.8730301298277128</v>
      </c>
      <c r="D570" s="123">
        <f t="shared" si="39"/>
        <v>0.8463976233100066</v>
      </c>
      <c r="E570" s="125">
        <f t="shared" si="37"/>
        <v>-0.02663250651770621</v>
      </c>
      <c r="F570" s="111"/>
      <c r="G570" s="19"/>
    </row>
    <row r="571" spans="1:7" ht="12.75" customHeight="1">
      <c r="A571" s="14">
        <v>21</v>
      </c>
      <c r="B571" s="173" t="s">
        <v>220</v>
      </c>
      <c r="C571" s="123">
        <f t="shared" si="38"/>
        <v>0.8888093418143103</v>
      </c>
      <c r="D571" s="123">
        <f t="shared" si="39"/>
        <v>0.8616494450925505</v>
      </c>
      <c r="E571" s="125">
        <f t="shared" si="37"/>
        <v>-0.02715989672175978</v>
      </c>
      <c r="F571" s="111"/>
      <c r="G571" s="19"/>
    </row>
    <row r="572" spans="1:7" ht="12.75" customHeight="1">
      <c r="A572" s="14">
        <v>22</v>
      </c>
      <c r="B572" s="173" t="s">
        <v>221</v>
      </c>
      <c r="C572" s="123">
        <f t="shared" si="38"/>
        <v>0.8638018162837321</v>
      </c>
      <c r="D572" s="123">
        <f t="shared" si="39"/>
        <v>0.837525217211336</v>
      </c>
      <c r="E572" s="125">
        <f t="shared" si="37"/>
        <v>-0.0262765990723961</v>
      </c>
      <c r="F572" s="111"/>
      <c r="G572" s="19"/>
    </row>
    <row r="573" spans="1:7" ht="12.75" customHeight="1">
      <c r="A573" s="21"/>
      <c r="B573" s="1" t="s">
        <v>27</v>
      </c>
      <c r="C573" s="114">
        <f>E385</f>
        <v>0.8675355680204679</v>
      </c>
      <c r="D573" s="114">
        <f t="shared" si="39"/>
        <v>0.8450980820279717</v>
      </c>
      <c r="E573" s="124">
        <f t="shared" si="37"/>
        <v>-0.022437485992496287</v>
      </c>
      <c r="F573" s="29"/>
      <c r="G573" s="19"/>
    </row>
    <row r="574" spans="1:7" ht="14.25" customHeight="1">
      <c r="A574" s="54"/>
      <c r="B574" s="55"/>
      <c r="C574" s="181"/>
      <c r="D574" s="181"/>
      <c r="E574" s="182"/>
      <c r="F574" s="56"/>
      <c r="G574" s="57" t="s">
        <v>12</v>
      </c>
    </row>
    <row r="575" spans="1:8" ht="14.25">
      <c r="A575" s="33" t="s">
        <v>175</v>
      </c>
      <c r="B575" s="34"/>
      <c r="C575" s="34"/>
      <c r="D575" s="34"/>
      <c r="E575" s="34"/>
      <c r="F575" s="34"/>
      <c r="G575" s="34"/>
      <c r="H575" s="34"/>
    </row>
    <row r="576" spans="2:8" ht="11.25" customHeight="1">
      <c r="B576" s="34"/>
      <c r="C576" s="34"/>
      <c r="D576" s="34"/>
      <c r="E576" s="34"/>
      <c r="F576" s="34"/>
      <c r="G576" s="34"/>
      <c r="H576" s="34"/>
    </row>
    <row r="577" spans="2:8" ht="14.25" customHeight="1">
      <c r="B577" s="34"/>
      <c r="C577" s="34"/>
      <c r="D577" s="34"/>
      <c r="F577" s="44" t="s">
        <v>64</v>
      </c>
      <c r="G577" s="34"/>
      <c r="H577" s="34"/>
    </row>
    <row r="578" spans="1:6" ht="59.25" customHeight="1">
      <c r="A578" s="62" t="s">
        <v>30</v>
      </c>
      <c r="B578" s="62" t="s">
        <v>31</v>
      </c>
      <c r="C578" s="99" t="s">
        <v>176</v>
      </c>
      <c r="D578" s="99" t="s">
        <v>65</v>
      </c>
      <c r="E578" s="99" t="s">
        <v>66</v>
      </c>
      <c r="F578" s="62" t="s">
        <v>67</v>
      </c>
    </row>
    <row r="579" spans="1:6" ht="15" customHeight="1">
      <c r="A579" s="35">
        <v>1</v>
      </c>
      <c r="B579" s="35">
        <v>2</v>
      </c>
      <c r="C579" s="36">
        <v>3</v>
      </c>
      <c r="D579" s="36">
        <v>4</v>
      </c>
      <c r="E579" s="36">
        <v>5</v>
      </c>
      <c r="F579" s="35">
        <v>6</v>
      </c>
    </row>
    <row r="580" spans="1:7" ht="12.75" customHeight="1">
      <c r="A580" s="14">
        <v>1</v>
      </c>
      <c r="B580" s="173" t="s">
        <v>200</v>
      </c>
      <c r="C580" s="156">
        <f>D230</f>
        <v>31890800</v>
      </c>
      <c r="D580" s="121">
        <v>3900.87445</v>
      </c>
      <c r="E580" s="177">
        <f>D363</f>
        <v>3827.29</v>
      </c>
      <c r="F580" s="123">
        <f>E580/D580</f>
        <v>0.9811364218604882</v>
      </c>
      <c r="G580" s="19"/>
    </row>
    <row r="581" spans="1:7" ht="12.75" customHeight="1">
      <c r="A581" s="14">
        <v>2</v>
      </c>
      <c r="B581" s="173" t="s">
        <v>201</v>
      </c>
      <c r="C581" s="156">
        <f aca="true" t="shared" si="40" ref="C581:C602">D231</f>
        <v>6793873</v>
      </c>
      <c r="D581" s="121">
        <v>821.22395</v>
      </c>
      <c r="E581" s="177">
        <f aca="true" t="shared" si="41" ref="E581:E602">D364</f>
        <v>821.221</v>
      </c>
      <c r="F581" s="123">
        <f aca="true" t="shared" si="42" ref="F581:F602">E581/D581</f>
        <v>0.9999964078008198</v>
      </c>
      <c r="G581" s="19"/>
    </row>
    <row r="582" spans="1:7" ht="12.75" customHeight="1">
      <c r="A582" s="14">
        <v>3</v>
      </c>
      <c r="B582" s="173" t="s">
        <v>202</v>
      </c>
      <c r="C582" s="156">
        <f t="shared" si="40"/>
        <v>16232233</v>
      </c>
      <c r="D582" s="121">
        <v>1950.7599500000001</v>
      </c>
      <c r="E582" s="177">
        <f t="shared" si="41"/>
        <v>1950.76</v>
      </c>
      <c r="F582" s="123">
        <f t="shared" si="42"/>
        <v>1.0000000256310366</v>
      </c>
      <c r="G582" s="19"/>
    </row>
    <row r="583" spans="1:7" ht="12.75" customHeight="1">
      <c r="A583" s="14">
        <v>4</v>
      </c>
      <c r="B583" s="173" t="s">
        <v>203</v>
      </c>
      <c r="C583" s="156">
        <f t="shared" si="40"/>
        <v>8614607</v>
      </c>
      <c r="D583" s="121">
        <v>1031.6640499999999</v>
      </c>
      <c r="E583" s="177">
        <f t="shared" si="41"/>
        <v>1031.6640000000002</v>
      </c>
      <c r="F583" s="123">
        <f>E583/D583</f>
        <v>0.9999999515346109</v>
      </c>
      <c r="G583" s="19"/>
    </row>
    <row r="584" spans="1:7" ht="12.75" customHeight="1">
      <c r="A584" s="14">
        <v>5</v>
      </c>
      <c r="B584" s="173" t="s">
        <v>204</v>
      </c>
      <c r="C584" s="156">
        <f t="shared" si="40"/>
        <v>6962700</v>
      </c>
      <c r="D584" s="121">
        <v>838.21</v>
      </c>
      <c r="E584" s="177">
        <f t="shared" si="41"/>
        <v>838.21</v>
      </c>
      <c r="F584" s="123">
        <f t="shared" si="42"/>
        <v>1</v>
      </c>
      <c r="G584" s="19"/>
    </row>
    <row r="585" spans="1:7" ht="12.75" customHeight="1">
      <c r="A585" s="14">
        <v>6</v>
      </c>
      <c r="B585" s="173" t="s">
        <v>205</v>
      </c>
      <c r="C585" s="156">
        <f t="shared" si="40"/>
        <v>17240911</v>
      </c>
      <c r="D585" s="121">
        <v>2061.9511</v>
      </c>
      <c r="E585" s="177">
        <f t="shared" si="41"/>
        <v>2061.95</v>
      </c>
      <c r="F585" s="123">
        <f t="shared" si="42"/>
        <v>0.999999466524691</v>
      </c>
      <c r="G585" s="19"/>
    </row>
    <row r="586" spans="1:7" ht="12.75" customHeight="1">
      <c r="A586" s="14">
        <v>7</v>
      </c>
      <c r="B586" s="173" t="s">
        <v>206</v>
      </c>
      <c r="C586" s="156">
        <f t="shared" si="40"/>
        <v>14477433</v>
      </c>
      <c r="D586" s="121">
        <v>1703.4699500000002</v>
      </c>
      <c r="E586" s="177">
        <f t="shared" si="41"/>
        <v>1703.47</v>
      </c>
      <c r="F586" s="123">
        <f t="shared" si="42"/>
        <v>1.0000000293518532</v>
      </c>
      <c r="G586" s="19"/>
    </row>
    <row r="587" spans="1:7" ht="12.75" customHeight="1">
      <c r="A587" s="14">
        <v>8</v>
      </c>
      <c r="B587" s="173" t="s">
        <v>207</v>
      </c>
      <c r="C587" s="156">
        <f t="shared" si="40"/>
        <v>18783033</v>
      </c>
      <c r="D587" s="121">
        <v>2302.90995</v>
      </c>
      <c r="E587" s="177">
        <f t="shared" si="41"/>
        <v>2302.91</v>
      </c>
      <c r="F587" s="123">
        <f t="shared" si="42"/>
        <v>1.0000000217116607</v>
      </c>
      <c r="G587" s="19"/>
    </row>
    <row r="588" spans="1:7" ht="12.75" customHeight="1">
      <c r="A588" s="14">
        <v>9</v>
      </c>
      <c r="B588" s="173" t="s">
        <v>208</v>
      </c>
      <c r="C588" s="156">
        <f t="shared" si="40"/>
        <v>6053333</v>
      </c>
      <c r="D588" s="121">
        <v>749.57995</v>
      </c>
      <c r="E588" s="177">
        <f t="shared" si="41"/>
        <v>749.5799999999999</v>
      </c>
      <c r="F588" s="123">
        <f t="shared" si="42"/>
        <v>1.0000000667040252</v>
      </c>
      <c r="G588" s="19"/>
    </row>
    <row r="589" spans="1:7" ht="12.75" customHeight="1">
      <c r="A589" s="14">
        <v>10</v>
      </c>
      <c r="B589" s="173" t="s">
        <v>209</v>
      </c>
      <c r="C589" s="156">
        <f t="shared" si="40"/>
        <v>17841673</v>
      </c>
      <c r="D589" s="121">
        <v>2150.61395</v>
      </c>
      <c r="E589" s="177">
        <f t="shared" si="41"/>
        <v>2150.6140000000005</v>
      </c>
      <c r="F589" s="123">
        <f t="shared" si="42"/>
        <v>1.0000000232491753</v>
      </c>
      <c r="G589" s="19"/>
    </row>
    <row r="590" spans="1:7" ht="12.75" customHeight="1">
      <c r="A590" s="14">
        <v>11</v>
      </c>
      <c r="B590" s="173" t="s">
        <v>210</v>
      </c>
      <c r="C590" s="156">
        <f t="shared" si="40"/>
        <v>22559377</v>
      </c>
      <c r="D590" s="121">
        <v>2775.3831999999998</v>
      </c>
      <c r="E590" s="177">
        <f t="shared" si="41"/>
        <v>2721.944</v>
      </c>
      <c r="F590" s="123">
        <f t="shared" si="42"/>
        <v>0.9807452895153362</v>
      </c>
      <c r="G590" s="19"/>
    </row>
    <row r="591" spans="1:7" ht="12.75" customHeight="1">
      <c r="A591" s="14">
        <v>12</v>
      </c>
      <c r="B591" s="173" t="s">
        <v>211</v>
      </c>
      <c r="C591" s="156">
        <f t="shared" si="40"/>
        <v>9578567</v>
      </c>
      <c r="D591" s="121">
        <v>1143.95005</v>
      </c>
      <c r="E591" s="177">
        <f t="shared" si="41"/>
        <v>1143.95</v>
      </c>
      <c r="F591" s="123">
        <f t="shared" si="42"/>
        <v>0.9999999562917979</v>
      </c>
      <c r="G591" s="19"/>
    </row>
    <row r="592" spans="1:7" ht="12.75" customHeight="1">
      <c r="A592" s="14">
        <v>13</v>
      </c>
      <c r="B592" s="173" t="s">
        <v>212</v>
      </c>
      <c r="C592" s="156">
        <f t="shared" si="40"/>
        <v>32459333</v>
      </c>
      <c r="D592" s="121">
        <v>3960.0766000000003</v>
      </c>
      <c r="E592" s="177">
        <f t="shared" si="41"/>
        <v>3901.2</v>
      </c>
      <c r="F592" s="123">
        <f t="shared" si="42"/>
        <v>0.9851324593064689</v>
      </c>
      <c r="G592" s="19"/>
    </row>
    <row r="593" spans="1:7" ht="12.75" customHeight="1">
      <c r="A593" s="14">
        <v>14</v>
      </c>
      <c r="B593" s="173" t="s">
        <v>213</v>
      </c>
      <c r="C593" s="156">
        <f t="shared" si="40"/>
        <v>11348833</v>
      </c>
      <c r="D593" s="121">
        <v>1377.74995</v>
      </c>
      <c r="E593" s="177">
        <f t="shared" si="41"/>
        <v>1377.75</v>
      </c>
      <c r="F593" s="123">
        <f t="shared" si="42"/>
        <v>1.0000000362910557</v>
      </c>
      <c r="G593" s="19"/>
    </row>
    <row r="594" spans="1:7" ht="12.75" customHeight="1">
      <c r="A594" s="14">
        <v>15</v>
      </c>
      <c r="B594" s="173" t="s">
        <v>214</v>
      </c>
      <c r="C594" s="156">
        <f t="shared" si="40"/>
        <v>12729335</v>
      </c>
      <c r="D594" s="121">
        <v>1528.7701499999998</v>
      </c>
      <c r="E594" s="177">
        <f t="shared" si="41"/>
        <v>1528.7732</v>
      </c>
      <c r="F594" s="123">
        <f t="shared" si="42"/>
        <v>1.0000019950677348</v>
      </c>
      <c r="G594" s="19"/>
    </row>
    <row r="595" spans="1:7" ht="12.75" customHeight="1">
      <c r="A595" s="14">
        <v>16</v>
      </c>
      <c r="B595" s="173" t="s">
        <v>215</v>
      </c>
      <c r="C595" s="156">
        <f t="shared" si="40"/>
        <v>12143300</v>
      </c>
      <c r="D595" s="121">
        <v>1459.27</v>
      </c>
      <c r="E595" s="177">
        <f t="shared" si="41"/>
        <v>1459.27</v>
      </c>
      <c r="F595" s="123">
        <f t="shared" si="42"/>
        <v>1</v>
      </c>
      <c r="G595" s="19"/>
    </row>
    <row r="596" spans="1:7" ht="12.75" customHeight="1">
      <c r="A596" s="14">
        <v>17</v>
      </c>
      <c r="B596" s="173" t="s">
        <v>216</v>
      </c>
      <c r="C596" s="156">
        <f t="shared" si="40"/>
        <v>7937234</v>
      </c>
      <c r="D596" s="121">
        <v>957.4901</v>
      </c>
      <c r="E596" s="177">
        <f t="shared" si="41"/>
        <v>957.4900000000001</v>
      </c>
      <c r="F596" s="123">
        <f t="shared" si="42"/>
        <v>0.999999895560278</v>
      </c>
      <c r="G596" s="19"/>
    </row>
    <row r="597" spans="1:7" ht="12.75" customHeight="1">
      <c r="A597" s="14">
        <v>18</v>
      </c>
      <c r="B597" s="173" t="s">
        <v>217</v>
      </c>
      <c r="C597" s="156">
        <f t="shared" si="40"/>
        <v>21802280</v>
      </c>
      <c r="D597" s="121">
        <v>2624.482</v>
      </c>
      <c r="E597" s="177">
        <f t="shared" si="41"/>
        <v>2624.482</v>
      </c>
      <c r="F597" s="123">
        <f t="shared" si="42"/>
        <v>1</v>
      </c>
      <c r="G597" s="19"/>
    </row>
    <row r="598" spans="1:7" ht="12.75" customHeight="1">
      <c r="A598" s="14">
        <v>19</v>
      </c>
      <c r="B598" s="173" t="s">
        <v>218</v>
      </c>
      <c r="C598" s="156">
        <f t="shared" si="40"/>
        <v>8692468</v>
      </c>
      <c r="D598" s="121">
        <v>1049.5602</v>
      </c>
      <c r="E598" s="177">
        <f t="shared" si="41"/>
        <v>1049.56</v>
      </c>
      <c r="F598" s="123">
        <f t="shared" si="42"/>
        <v>0.9999998094439938</v>
      </c>
      <c r="G598" s="19"/>
    </row>
    <row r="599" spans="1:7" ht="12.75" customHeight="1">
      <c r="A599" s="14">
        <v>20</v>
      </c>
      <c r="B599" s="173" t="s">
        <v>219</v>
      </c>
      <c r="C599" s="156">
        <f t="shared" si="40"/>
        <v>19430568</v>
      </c>
      <c r="D599" s="121">
        <v>2353.5901999999996</v>
      </c>
      <c r="E599" s="177">
        <f t="shared" si="41"/>
        <v>2352.24</v>
      </c>
      <c r="F599" s="123">
        <f t="shared" si="42"/>
        <v>0.9994263232401291</v>
      </c>
      <c r="G599" s="19"/>
    </row>
    <row r="600" spans="1:7" ht="12.75" customHeight="1">
      <c r="A600" s="14">
        <v>21</v>
      </c>
      <c r="B600" s="173" t="s">
        <v>220</v>
      </c>
      <c r="C600" s="156">
        <f t="shared" si="40"/>
        <v>11024158</v>
      </c>
      <c r="D600" s="121">
        <v>1302.3192</v>
      </c>
      <c r="E600" s="177">
        <f t="shared" si="41"/>
        <v>1302.319</v>
      </c>
      <c r="F600" s="123">
        <f t="shared" si="42"/>
        <v>0.9999998464278189</v>
      </c>
      <c r="G600" s="19"/>
    </row>
    <row r="601" spans="1:7" ht="12.75" customHeight="1">
      <c r="A601" s="14">
        <v>22</v>
      </c>
      <c r="B601" s="173" t="s">
        <v>221</v>
      </c>
      <c r="C601" s="156">
        <f t="shared" si="40"/>
        <v>15688833</v>
      </c>
      <c r="D601" s="121">
        <v>1870.00995</v>
      </c>
      <c r="E601" s="177">
        <f t="shared" si="41"/>
        <v>1870.01</v>
      </c>
      <c r="F601" s="123">
        <f t="shared" si="42"/>
        <v>1.0000000267378257</v>
      </c>
      <c r="G601" s="19"/>
    </row>
    <row r="602" spans="1:7" ht="12.75" customHeight="1">
      <c r="A602" s="21"/>
      <c r="B602" s="1" t="s">
        <v>27</v>
      </c>
      <c r="C602" s="154">
        <f t="shared" si="40"/>
        <v>330284882</v>
      </c>
      <c r="D602" s="122">
        <f>SUM(D580:D601)</f>
        <v>39913.9089</v>
      </c>
      <c r="E602" s="113">
        <f t="shared" si="41"/>
        <v>39726.6572</v>
      </c>
      <c r="F602" s="114">
        <f t="shared" si="42"/>
        <v>0.9953086103275642</v>
      </c>
      <c r="G602" s="19"/>
    </row>
    <row r="603" spans="1:7" ht="6.75" customHeight="1">
      <c r="A603" s="67"/>
      <c r="B603" s="55"/>
      <c r="C603" s="181"/>
      <c r="D603" s="181"/>
      <c r="E603" s="182"/>
      <c r="F603" s="56"/>
      <c r="G603" s="57"/>
    </row>
    <row r="604" spans="1:8" ht="14.25">
      <c r="A604" s="33" t="s">
        <v>177</v>
      </c>
      <c r="B604" s="34"/>
      <c r="C604" s="34"/>
      <c r="D604" s="34"/>
      <c r="E604" s="34"/>
      <c r="F604" s="34"/>
      <c r="G604" s="34"/>
      <c r="H604" s="34"/>
    </row>
    <row r="605" spans="2:8" ht="11.25" customHeight="1">
      <c r="B605" s="34"/>
      <c r="C605" s="34"/>
      <c r="D605" s="34"/>
      <c r="E605" s="34"/>
      <c r="F605" s="34"/>
      <c r="G605" s="34"/>
      <c r="H605" s="34"/>
    </row>
    <row r="606" spans="2:8" ht="14.25" customHeight="1">
      <c r="B606" s="34"/>
      <c r="C606" s="34"/>
      <c r="D606" s="34"/>
      <c r="F606" s="44" t="s">
        <v>120</v>
      </c>
      <c r="G606" s="34"/>
      <c r="H606" s="34"/>
    </row>
    <row r="607" spans="1:6" ht="57.75" customHeight="1">
      <c r="A607" s="62" t="s">
        <v>30</v>
      </c>
      <c r="B607" s="62" t="s">
        <v>31</v>
      </c>
      <c r="C607" s="99" t="s">
        <v>176</v>
      </c>
      <c r="D607" s="99" t="s">
        <v>68</v>
      </c>
      <c r="E607" s="99" t="s">
        <v>69</v>
      </c>
      <c r="F607" s="62" t="s">
        <v>67</v>
      </c>
    </row>
    <row r="608" spans="1:6" ht="15" customHeight="1">
      <c r="A608" s="35">
        <v>1</v>
      </c>
      <c r="B608" s="35">
        <v>2</v>
      </c>
      <c r="C608" s="36">
        <v>3</v>
      </c>
      <c r="D608" s="36">
        <v>4</v>
      </c>
      <c r="E608" s="36">
        <v>5</v>
      </c>
      <c r="F608" s="35">
        <v>6</v>
      </c>
    </row>
    <row r="609" spans="1:7" ht="12.75" customHeight="1">
      <c r="A609" s="14">
        <v>1</v>
      </c>
      <c r="B609" s="173" t="s">
        <v>200</v>
      </c>
      <c r="C609" s="156">
        <f>C580</f>
        <v>31890800</v>
      </c>
      <c r="D609" s="206">
        <v>1694.8921713000002</v>
      </c>
      <c r="E609" s="206">
        <f>D522</f>
        <v>1612.65</v>
      </c>
      <c r="F609" s="123">
        <f aca="true" t="shared" si="43" ref="F609:F631">E609/D609</f>
        <v>0.9514764580941338</v>
      </c>
      <c r="G609" s="19"/>
    </row>
    <row r="610" spans="1:7" ht="12.75" customHeight="1">
      <c r="A610" s="14">
        <v>2</v>
      </c>
      <c r="B610" s="173" t="s">
        <v>201</v>
      </c>
      <c r="C610" s="156">
        <f aca="true" t="shared" si="44" ref="C610:C631">C581</f>
        <v>6793873</v>
      </c>
      <c r="D610" s="206">
        <v>356.80690830000003</v>
      </c>
      <c r="E610" s="206">
        <f aca="true" t="shared" si="45" ref="E610:E630">D523</f>
        <v>345.85</v>
      </c>
      <c r="F610" s="123">
        <f t="shared" si="43"/>
        <v>0.9692917708566686</v>
      </c>
      <c r="G610" s="19"/>
    </row>
    <row r="611" spans="1:7" ht="12.75" customHeight="1">
      <c r="A611" s="14">
        <v>3</v>
      </c>
      <c r="B611" s="173" t="s">
        <v>202</v>
      </c>
      <c r="C611" s="156">
        <f t="shared" si="44"/>
        <v>16232233</v>
      </c>
      <c r="D611" s="206">
        <v>847.5979682999999</v>
      </c>
      <c r="E611" s="206">
        <f t="shared" si="45"/>
        <v>821.6800000000001</v>
      </c>
      <c r="F611" s="123">
        <f t="shared" si="43"/>
        <v>0.969421861225101</v>
      </c>
      <c r="G611" s="19"/>
    </row>
    <row r="612" spans="1:7" ht="12.75" customHeight="1">
      <c r="A612" s="14">
        <v>4</v>
      </c>
      <c r="B612" s="173" t="s">
        <v>203</v>
      </c>
      <c r="C612" s="156">
        <f t="shared" si="44"/>
        <v>8614607</v>
      </c>
      <c r="D612" s="206">
        <v>448.26325169999996</v>
      </c>
      <c r="E612" s="206">
        <f t="shared" si="45"/>
        <v>434.54</v>
      </c>
      <c r="F612" s="123">
        <f t="shared" si="43"/>
        <v>0.9693857311569581</v>
      </c>
      <c r="G612" s="19"/>
    </row>
    <row r="613" spans="1:7" ht="12.75" customHeight="1">
      <c r="A613" s="14">
        <v>5</v>
      </c>
      <c r="B613" s="173" t="s">
        <v>204</v>
      </c>
      <c r="C613" s="156">
        <f t="shared" si="44"/>
        <v>6962700</v>
      </c>
      <c r="D613" s="206">
        <v>364.19552999999996</v>
      </c>
      <c r="E613" s="206">
        <f t="shared" si="45"/>
        <v>352.97</v>
      </c>
      <c r="F613" s="123">
        <f t="shared" si="43"/>
        <v>0.9691771889676957</v>
      </c>
      <c r="G613" s="19"/>
    </row>
    <row r="614" spans="1:7" ht="12.75" customHeight="1">
      <c r="A614" s="14">
        <v>6</v>
      </c>
      <c r="B614" s="173" t="s">
        <v>205</v>
      </c>
      <c r="C614" s="156">
        <f t="shared" si="44"/>
        <v>17240911</v>
      </c>
      <c r="D614" s="206">
        <v>895.9351485</v>
      </c>
      <c r="E614" s="206">
        <f t="shared" si="45"/>
        <v>868.71</v>
      </c>
      <c r="F614" s="123">
        <f t="shared" si="43"/>
        <v>0.9696125902130517</v>
      </c>
      <c r="G614" s="19"/>
    </row>
    <row r="615" spans="1:7" ht="12.75" customHeight="1">
      <c r="A615" s="14">
        <v>7</v>
      </c>
      <c r="B615" s="173" t="s">
        <v>206</v>
      </c>
      <c r="C615" s="156">
        <f t="shared" si="44"/>
        <v>14477433</v>
      </c>
      <c r="D615" s="206">
        <v>740.2422483</v>
      </c>
      <c r="E615" s="206">
        <f t="shared" si="45"/>
        <v>717.91</v>
      </c>
      <c r="F615" s="123">
        <f t="shared" si="43"/>
        <v>0.9698311622292741</v>
      </c>
      <c r="G615" s="19"/>
    </row>
    <row r="616" spans="1:7" ht="12.75" customHeight="1">
      <c r="A616" s="14">
        <v>8</v>
      </c>
      <c r="B616" s="173" t="s">
        <v>207</v>
      </c>
      <c r="C616" s="156">
        <f t="shared" si="44"/>
        <v>18783033</v>
      </c>
      <c r="D616" s="206">
        <v>1000.4920083</v>
      </c>
      <c r="E616" s="206">
        <f t="shared" si="45"/>
        <v>970.09</v>
      </c>
      <c r="F616" s="123">
        <f t="shared" si="43"/>
        <v>0.9696129423845594</v>
      </c>
      <c r="G616" s="19"/>
    </row>
    <row r="617" spans="1:7" ht="12.75" customHeight="1">
      <c r="A617" s="14">
        <v>9</v>
      </c>
      <c r="B617" s="173" t="s">
        <v>208</v>
      </c>
      <c r="C617" s="156">
        <f t="shared" si="44"/>
        <v>6053333</v>
      </c>
      <c r="D617" s="206">
        <v>325.6345382999999</v>
      </c>
      <c r="E617" s="206">
        <f t="shared" si="45"/>
        <v>315.82</v>
      </c>
      <c r="F617" s="123">
        <f t="shared" si="43"/>
        <v>0.9698602662013757</v>
      </c>
      <c r="G617" s="19"/>
    </row>
    <row r="618" spans="1:7" ht="12.75" customHeight="1">
      <c r="A618" s="14">
        <v>10</v>
      </c>
      <c r="B618" s="173" t="s">
        <v>209</v>
      </c>
      <c r="C618" s="156">
        <f t="shared" si="44"/>
        <v>17841673</v>
      </c>
      <c r="D618" s="206">
        <v>934.4177282999999</v>
      </c>
      <c r="E618" s="206">
        <f t="shared" si="45"/>
        <v>905.66</v>
      </c>
      <c r="F618" s="123">
        <f t="shared" si="43"/>
        <v>0.9692239055092423</v>
      </c>
      <c r="G618" s="19"/>
    </row>
    <row r="619" spans="1:7" ht="12.75" customHeight="1">
      <c r="A619" s="14">
        <v>11</v>
      </c>
      <c r="B619" s="173" t="s">
        <v>210</v>
      </c>
      <c r="C619" s="156">
        <f t="shared" si="44"/>
        <v>22559377</v>
      </c>
      <c r="D619" s="206">
        <v>1205.8402397999998</v>
      </c>
      <c r="E619" s="206">
        <f t="shared" si="45"/>
        <v>1146.5</v>
      </c>
      <c r="F619" s="123">
        <f t="shared" si="43"/>
        <v>0.9507893020638937</v>
      </c>
      <c r="G619" s="19"/>
    </row>
    <row r="620" spans="1:7" ht="12.75" customHeight="1">
      <c r="A620" s="14">
        <v>12</v>
      </c>
      <c r="B620" s="173" t="s">
        <v>211</v>
      </c>
      <c r="C620" s="156">
        <f t="shared" si="44"/>
        <v>9578567</v>
      </c>
      <c r="D620" s="206">
        <v>497.05999169999996</v>
      </c>
      <c r="E620" s="206">
        <f t="shared" si="45"/>
        <v>481.96999999999997</v>
      </c>
      <c r="F620" s="123">
        <f t="shared" si="43"/>
        <v>0.9696415081640537</v>
      </c>
      <c r="G620" s="19"/>
    </row>
    <row r="621" spans="1:7" ht="12.75" customHeight="1">
      <c r="A621" s="14">
        <v>13</v>
      </c>
      <c r="B621" s="173" t="s">
        <v>212</v>
      </c>
      <c r="C621" s="156">
        <f t="shared" si="44"/>
        <v>32459333</v>
      </c>
      <c r="D621" s="206">
        <v>1720.6086443999998</v>
      </c>
      <c r="E621" s="206">
        <f t="shared" si="45"/>
        <v>1643.63</v>
      </c>
      <c r="F621" s="123">
        <f t="shared" si="43"/>
        <v>0.9552608057325882</v>
      </c>
      <c r="G621" s="19"/>
    </row>
    <row r="622" spans="1:7" ht="12.75" customHeight="1">
      <c r="A622" s="14">
        <v>14</v>
      </c>
      <c r="B622" s="173" t="s">
        <v>213</v>
      </c>
      <c r="C622" s="156">
        <f t="shared" si="44"/>
        <v>11348833</v>
      </c>
      <c r="D622" s="206">
        <v>598.5926282999999</v>
      </c>
      <c r="E622" s="206">
        <f t="shared" si="45"/>
        <v>580.24</v>
      </c>
      <c r="F622" s="123">
        <f t="shared" si="43"/>
        <v>0.969340370341477</v>
      </c>
      <c r="G622" s="19"/>
    </row>
    <row r="623" spans="1:7" ht="12.75" customHeight="1">
      <c r="A623" s="14">
        <v>15</v>
      </c>
      <c r="B623" s="173" t="s">
        <v>214</v>
      </c>
      <c r="C623" s="156">
        <f t="shared" si="44"/>
        <v>12729335</v>
      </c>
      <c r="D623" s="206">
        <v>664.2475053</v>
      </c>
      <c r="E623" s="206">
        <f t="shared" si="45"/>
        <v>643.97</v>
      </c>
      <c r="F623" s="123">
        <f t="shared" si="43"/>
        <v>0.9694729673228629</v>
      </c>
      <c r="G623" s="19"/>
    </row>
    <row r="624" spans="1:7" ht="12.75" customHeight="1">
      <c r="A624" s="14">
        <v>16</v>
      </c>
      <c r="B624" s="173" t="s">
        <v>215</v>
      </c>
      <c r="C624" s="156">
        <f t="shared" si="44"/>
        <v>12143300</v>
      </c>
      <c r="D624" s="206">
        <v>634.04763</v>
      </c>
      <c r="E624" s="206">
        <f t="shared" si="45"/>
        <v>614.39</v>
      </c>
      <c r="F624" s="123">
        <f t="shared" si="43"/>
        <v>0.9689966036147788</v>
      </c>
      <c r="G624" s="19"/>
    </row>
    <row r="625" spans="1:7" ht="12.75" customHeight="1">
      <c r="A625" s="14">
        <v>17</v>
      </c>
      <c r="B625" s="173" t="s">
        <v>216</v>
      </c>
      <c r="C625" s="156">
        <f t="shared" si="44"/>
        <v>7937234</v>
      </c>
      <c r="D625" s="206">
        <v>416.0168934</v>
      </c>
      <c r="E625" s="206">
        <f t="shared" si="45"/>
        <v>403.45</v>
      </c>
      <c r="F625" s="123">
        <f t="shared" si="43"/>
        <v>0.969792348341208</v>
      </c>
      <c r="G625" s="19"/>
    </row>
    <row r="626" spans="1:7" ht="12.75" customHeight="1">
      <c r="A626" s="14">
        <v>18</v>
      </c>
      <c r="B626" s="173" t="s">
        <v>217</v>
      </c>
      <c r="C626" s="156">
        <f t="shared" si="44"/>
        <v>21802280</v>
      </c>
      <c r="D626" s="206">
        <v>1140.3169079999998</v>
      </c>
      <c r="E626" s="206">
        <f t="shared" si="45"/>
        <v>1105.38</v>
      </c>
      <c r="F626" s="123">
        <f t="shared" si="43"/>
        <v>0.9693621064855773</v>
      </c>
      <c r="G626" s="19"/>
    </row>
    <row r="627" spans="1:8" ht="12.75" customHeight="1">
      <c r="A627" s="14">
        <v>19</v>
      </c>
      <c r="B627" s="173" t="s">
        <v>218</v>
      </c>
      <c r="C627" s="156">
        <f t="shared" si="44"/>
        <v>8692468</v>
      </c>
      <c r="D627" s="206">
        <v>456.0177468</v>
      </c>
      <c r="E627" s="206">
        <f t="shared" si="45"/>
        <v>442.08000000000004</v>
      </c>
      <c r="F627" s="123">
        <f t="shared" si="43"/>
        <v>0.9694359552938348</v>
      </c>
      <c r="G627" s="19"/>
      <c r="H627" s="9" t="s">
        <v>12</v>
      </c>
    </row>
    <row r="628" spans="1:7" ht="12.75" customHeight="1">
      <c r="A628" s="14">
        <v>20</v>
      </c>
      <c r="B628" s="173" t="s">
        <v>219</v>
      </c>
      <c r="C628" s="156">
        <f t="shared" si="44"/>
        <v>19430568</v>
      </c>
      <c r="D628" s="206">
        <v>1022.5801368</v>
      </c>
      <c r="E628" s="206">
        <f t="shared" si="45"/>
        <v>990.8</v>
      </c>
      <c r="F628" s="123">
        <f t="shared" si="43"/>
        <v>0.9689216173321625</v>
      </c>
      <c r="G628" s="19"/>
    </row>
    <row r="629" spans="1:7" ht="12.75" customHeight="1">
      <c r="A629" s="14">
        <v>21</v>
      </c>
      <c r="B629" s="173" t="s">
        <v>220</v>
      </c>
      <c r="C629" s="156">
        <f t="shared" si="44"/>
        <v>11024158</v>
      </c>
      <c r="D629" s="206">
        <v>565.9091418</v>
      </c>
      <c r="E629" s="206">
        <f t="shared" si="45"/>
        <v>548.5899999999999</v>
      </c>
      <c r="F629" s="123">
        <f t="shared" si="43"/>
        <v>0.9693958967601889</v>
      </c>
      <c r="G629" s="19"/>
    </row>
    <row r="630" spans="1:7" ht="12.75" customHeight="1">
      <c r="A630" s="14">
        <v>22</v>
      </c>
      <c r="B630" s="173" t="s">
        <v>221</v>
      </c>
      <c r="C630" s="156">
        <f t="shared" si="44"/>
        <v>15688833</v>
      </c>
      <c r="D630" s="206">
        <v>812.5509483000001</v>
      </c>
      <c r="E630" s="206">
        <f t="shared" si="45"/>
        <v>787.8000000000001</v>
      </c>
      <c r="F630" s="123">
        <f t="shared" si="43"/>
        <v>0.9695392044624607</v>
      </c>
      <c r="G630" s="19"/>
    </row>
    <row r="631" spans="1:7" ht="12.75" customHeight="1">
      <c r="A631" s="21"/>
      <c r="B631" s="1" t="s">
        <v>27</v>
      </c>
      <c r="C631" s="154">
        <f t="shared" si="44"/>
        <v>330284882</v>
      </c>
      <c r="D631" s="119">
        <f>SUM(D609:D630)</f>
        <v>17342.265915899996</v>
      </c>
      <c r="E631" s="119">
        <f>SUM(E609:E630)</f>
        <v>16734.68</v>
      </c>
      <c r="F631" s="114">
        <f t="shared" si="43"/>
        <v>0.9649650213618891</v>
      </c>
      <c r="G631" s="19"/>
    </row>
    <row r="632" spans="1:8" ht="13.5" customHeight="1">
      <c r="A632" s="54"/>
      <c r="B632" s="55"/>
      <c r="C632" s="181"/>
      <c r="D632" s="181"/>
      <c r="E632" s="182"/>
      <c r="F632" s="56"/>
      <c r="G632" s="57"/>
      <c r="H632" s="9" t="s">
        <v>12</v>
      </c>
    </row>
    <row r="633" spans="1:7" ht="13.5" customHeight="1">
      <c r="A633" s="33" t="s">
        <v>70</v>
      </c>
      <c r="B633" s="71"/>
      <c r="C633" s="71"/>
      <c r="D633" s="72"/>
      <c r="E633" s="72"/>
      <c r="F633" s="72"/>
      <c r="G633" s="72"/>
    </row>
    <row r="634" spans="1:7" ht="13.5" customHeight="1">
      <c r="A634" s="71"/>
      <c r="B634" s="71"/>
      <c r="C634" s="71"/>
      <c r="D634" s="72"/>
      <c r="E634" s="72"/>
      <c r="F634" s="72"/>
      <c r="G634" s="72"/>
    </row>
    <row r="635" spans="1:7" ht="13.5" customHeight="1">
      <c r="A635" s="33" t="s">
        <v>144</v>
      </c>
      <c r="B635" s="71"/>
      <c r="C635" s="71"/>
      <c r="D635" s="72"/>
      <c r="E635" s="72"/>
      <c r="F635" s="72"/>
      <c r="G635" s="72"/>
    </row>
    <row r="636" spans="1:7" ht="13.5" customHeight="1">
      <c r="A636" s="33" t="s">
        <v>164</v>
      </c>
      <c r="B636" s="71"/>
      <c r="C636" s="71"/>
      <c r="D636" s="72"/>
      <c r="E636" s="72"/>
      <c r="F636" s="72"/>
      <c r="G636" s="72"/>
    </row>
    <row r="637" spans="1:8" ht="36.75" customHeight="1">
      <c r="A637" s="62" t="s">
        <v>37</v>
      </c>
      <c r="B637" s="62" t="s">
        <v>38</v>
      </c>
      <c r="C637" s="62" t="s">
        <v>143</v>
      </c>
      <c r="D637" s="62" t="s">
        <v>110</v>
      </c>
      <c r="E637" s="62" t="s">
        <v>112</v>
      </c>
      <c r="F637" s="132"/>
      <c r="G637" s="74"/>
      <c r="H637" s="9" t="s">
        <v>12</v>
      </c>
    </row>
    <row r="638" spans="1:7" ht="14.25">
      <c r="A638" s="73">
        <v>1</v>
      </c>
      <c r="B638" s="73">
        <v>2</v>
      </c>
      <c r="C638" s="73">
        <v>3</v>
      </c>
      <c r="D638" s="73">
        <v>4</v>
      </c>
      <c r="E638" s="73" t="s">
        <v>111</v>
      </c>
      <c r="F638" s="130"/>
      <c r="G638" s="130"/>
    </row>
    <row r="639" spans="1:7" ht="12.75" customHeight="1">
      <c r="A639" s="14">
        <v>1</v>
      </c>
      <c r="B639" s="173" t="s">
        <v>200</v>
      </c>
      <c r="C639" s="210">
        <v>3489</v>
      </c>
      <c r="D639" s="210">
        <v>2910</v>
      </c>
      <c r="E639" s="210">
        <f>D639-C639</f>
        <v>-579</v>
      </c>
      <c r="F639" s="133"/>
      <c r="G639" s="29"/>
    </row>
    <row r="640" spans="1:7" ht="12.75" customHeight="1">
      <c r="A640" s="14">
        <v>2</v>
      </c>
      <c r="B640" s="173" t="s">
        <v>201</v>
      </c>
      <c r="C640" s="210">
        <v>1070</v>
      </c>
      <c r="D640" s="210">
        <v>802</v>
      </c>
      <c r="E640" s="210">
        <f aca="true" t="shared" si="46" ref="E640:E661">D640-C640</f>
        <v>-268</v>
      </c>
      <c r="F640" s="133"/>
      <c r="G640" s="29"/>
    </row>
    <row r="641" spans="1:7" ht="12.75" customHeight="1">
      <c r="A641" s="14">
        <v>3</v>
      </c>
      <c r="B641" s="173" t="s">
        <v>202</v>
      </c>
      <c r="C641" s="210">
        <v>2147</v>
      </c>
      <c r="D641" s="210">
        <v>1947</v>
      </c>
      <c r="E641" s="210">
        <f t="shared" si="46"/>
        <v>-200</v>
      </c>
      <c r="F641" s="133"/>
      <c r="G641" s="29"/>
    </row>
    <row r="642" spans="1:7" ht="12.75" customHeight="1">
      <c r="A642" s="14">
        <v>4</v>
      </c>
      <c r="B642" s="173" t="s">
        <v>203</v>
      </c>
      <c r="C642" s="210">
        <v>1221</v>
      </c>
      <c r="D642" s="210">
        <v>1037</v>
      </c>
      <c r="E642" s="210">
        <f t="shared" si="46"/>
        <v>-184</v>
      </c>
      <c r="F642" s="133"/>
      <c r="G642" s="29"/>
    </row>
    <row r="643" spans="1:7" ht="12.75" customHeight="1">
      <c r="A643" s="14">
        <v>5</v>
      </c>
      <c r="B643" s="173" t="s">
        <v>204</v>
      </c>
      <c r="C643" s="210">
        <v>1496</v>
      </c>
      <c r="D643" s="210">
        <v>1193</v>
      </c>
      <c r="E643" s="210">
        <f t="shared" si="46"/>
        <v>-303</v>
      </c>
      <c r="F643" s="133"/>
      <c r="G643" s="29"/>
    </row>
    <row r="644" spans="1:7" ht="12.75" customHeight="1">
      <c r="A644" s="14">
        <v>6</v>
      </c>
      <c r="B644" s="173" t="s">
        <v>205</v>
      </c>
      <c r="C644" s="210">
        <v>2016</v>
      </c>
      <c r="D644" s="210">
        <v>1895</v>
      </c>
      <c r="E644" s="210">
        <f t="shared" si="46"/>
        <v>-121</v>
      </c>
      <c r="F644" s="133"/>
      <c r="G644" s="29"/>
    </row>
    <row r="645" spans="1:7" ht="12.75" customHeight="1">
      <c r="A645" s="14">
        <v>7</v>
      </c>
      <c r="B645" s="173" t="s">
        <v>206</v>
      </c>
      <c r="C645" s="210">
        <v>2063</v>
      </c>
      <c r="D645" s="210">
        <v>1927</v>
      </c>
      <c r="E645" s="210">
        <f t="shared" si="46"/>
        <v>-136</v>
      </c>
      <c r="F645" s="133"/>
      <c r="G645" s="29"/>
    </row>
    <row r="646" spans="1:7" ht="12.75" customHeight="1">
      <c r="A646" s="14">
        <v>8</v>
      </c>
      <c r="B646" s="173" t="s">
        <v>207</v>
      </c>
      <c r="C646" s="210">
        <v>3354</v>
      </c>
      <c r="D646" s="210">
        <v>2937</v>
      </c>
      <c r="E646" s="210">
        <f t="shared" si="46"/>
        <v>-417</v>
      </c>
      <c r="F646" s="133"/>
      <c r="G646" s="29"/>
    </row>
    <row r="647" spans="1:7" ht="12.75" customHeight="1">
      <c r="A647" s="14">
        <v>9</v>
      </c>
      <c r="B647" s="173" t="s">
        <v>208</v>
      </c>
      <c r="C647" s="210">
        <v>1143</v>
      </c>
      <c r="D647" s="210">
        <v>988</v>
      </c>
      <c r="E647" s="210">
        <f t="shared" si="46"/>
        <v>-155</v>
      </c>
      <c r="F647" s="133"/>
      <c r="G647" s="29"/>
    </row>
    <row r="648" spans="1:7" ht="12.75" customHeight="1">
      <c r="A648" s="14">
        <v>10</v>
      </c>
      <c r="B648" s="173" t="s">
        <v>209</v>
      </c>
      <c r="C648" s="210">
        <v>3593</v>
      </c>
      <c r="D648" s="210">
        <v>3099</v>
      </c>
      <c r="E648" s="210">
        <f t="shared" si="46"/>
        <v>-494</v>
      </c>
      <c r="F648" s="133"/>
      <c r="G648" s="29"/>
    </row>
    <row r="649" spans="1:7" ht="12.75" customHeight="1">
      <c r="A649" s="14">
        <v>11</v>
      </c>
      <c r="B649" s="173" t="s">
        <v>210</v>
      </c>
      <c r="C649" s="210">
        <v>3417</v>
      </c>
      <c r="D649" s="210">
        <v>3029</v>
      </c>
      <c r="E649" s="210">
        <f t="shared" si="46"/>
        <v>-388</v>
      </c>
      <c r="F649" s="133"/>
      <c r="G649" s="29"/>
    </row>
    <row r="650" spans="1:7" ht="12.75" customHeight="1">
      <c r="A650" s="14">
        <v>12</v>
      </c>
      <c r="B650" s="173" t="s">
        <v>211</v>
      </c>
      <c r="C650" s="210">
        <v>1798</v>
      </c>
      <c r="D650" s="210">
        <v>1511</v>
      </c>
      <c r="E650" s="210">
        <f t="shared" si="46"/>
        <v>-287</v>
      </c>
      <c r="F650" s="133"/>
      <c r="G650" s="29"/>
    </row>
    <row r="651" spans="1:7" ht="12.75" customHeight="1">
      <c r="A651" s="14">
        <v>13</v>
      </c>
      <c r="B651" s="173" t="s">
        <v>212</v>
      </c>
      <c r="C651" s="210">
        <v>4109</v>
      </c>
      <c r="D651" s="210">
        <v>3608</v>
      </c>
      <c r="E651" s="210">
        <f t="shared" si="46"/>
        <v>-501</v>
      </c>
      <c r="F651" s="133"/>
      <c r="G651" s="29"/>
    </row>
    <row r="652" spans="1:7" ht="12.75" customHeight="1">
      <c r="A652" s="14">
        <v>14</v>
      </c>
      <c r="B652" s="173" t="s">
        <v>213</v>
      </c>
      <c r="C652" s="210">
        <v>1592</v>
      </c>
      <c r="D652" s="210">
        <v>1336</v>
      </c>
      <c r="E652" s="210">
        <f t="shared" si="46"/>
        <v>-256</v>
      </c>
      <c r="F652" s="133"/>
      <c r="G652" s="29"/>
    </row>
    <row r="653" spans="1:7" ht="12.75" customHeight="1">
      <c r="A653" s="14">
        <v>15</v>
      </c>
      <c r="B653" s="173" t="s">
        <v>214</v>
      </c>
      <c r="C653" s="210">
        <v>1884</v>
      </c>
      <c r="D653" s="210">
        <v>1483</v>
      </c>
      <c r="E653" s="210">
        <f t="shared" si="46"/>
        <v>-401</v>
      </c>
      <c r="F653" s="133"/>
      <c r="G653" s="29"/>
    </row>
    <row r="654" spans="1:7" ht="12.75" customHeight="1">
      <c r="A654" s="14">
        <v>16</v>
      </c>
      <c r="B654" s="173" t="s">
        <v>215</v>
      </c>
      <c r="C654" s="210">
        <v>1674</v>
      </c>
      <c r="D654" s="210">
        <v>1400</v>
      </c>
      <c r="E654" s="210">
        <f t="shared" si="46"/>
        <v>-274</v>
      </c>
      <c r="F654" s="133"/>
      <c r="G654" s="29"/>
    </row>
    <row r="655" spans="1:7" ht="12.75" customHeight="1">
      <c r="A655" s="14">
        <v>17</v>
      </c>
      <c r="B655" s="173" t="s">
        <v>216</v>
      </c>
      <c r="C655" s="210">
        <v>1746</v>
      </c>
      <c r="D655" s="210">
        <v>1591</v>
      </c>
      <c r="E655" s="210">
        <f t="shared" si="46"/>
        <v>-155</v>
      </c>
      <c r="F655" s="133"/>
      <c r="G655" s="29"/>
    </row>
    <row r="656" spans="1:8" ht="12.75" customHeight="1">
      <c r="A656" s="14">
        <v>18</v>
      </c>
      <c r="B656" s="173" t="s">
        <v>217</v>
      </c>
      <c r="C656" s="210">
        <v>3378</v>
      </c>
      <c r="D656" s="210">
        <v>2935</v>
      </c>
      <c r="E656" s="210">
        <f t="shared" si="46"/>
        <v>-443</v>
      </c>
      <c r="F656" s="133"/>
      <c r="G656" s="29"/>
      <c r="H656" s="9" t="s">
        <v>12</v>
      </c>
    </row>
    <row r="657" spans="1:7" ht="12.75" customHeight="1">
      <c r="A657" s="14">
        <v>19</v>
      </c>
      <c r="B657" s="173" t="s">
        <v>218</v>
      </c>
      <c r="C657" s="210">
        <v>1833</v>
      </c>
      <c r="D657" s="210">
        <v>1429</v>
      </c>
      <c r="E657" s="210">
        <f t="shared" si="46"/>
        <v>-404</v>
      </c>
      <c r="F657" s="133"/>
      <c r="G657" s="29"/>
    </row>
    <row r="658" spans="1:7" ht="12.75" customHeight="1">
      <c r="A658" s="14">
        <v>20</v>
      </c>
      <c r="B658" s="173" t="s">
        <v>219</v>
      </c>
      <c r="C658" s="210">
        <v>2806</v>
      </c>
      <c r="D658" s="210">
        <v>2430</v>
      </c>
      <c r="E658" s="210">
        <f t="shared" si="46"/>
        <v>-376</v>
      </c>
      <c r="F658" s="133"/>
      <c r="G658" s="29"/>
    </row>
    <row r="659" spans="1:7" ht="12.75" customHeight="1">
      <c r="A659" s="14">
        <v>21</v>
      </c>
      <c r="B659" s="173" t="s">
        <v>220</v>
      </c>
      <c r="C659" s="210">
        <v>1529</v>
      </c>
      <c r="D659" s="210">
        <v>1390</v>
      </c>
      <c r="E659" s="210">
        <f t="shared" si="46"/>
        <v>-139</v>
      </c>
      <c r="F659" s="133"/>
      <c r="G659" s="29" t="s">
        <v>12</v>
      </c>
    </row>
    <row r="660" spans="1:7" ht="12.75" customHeight="1">
      <c r="A660" s="14">
        <v>22</v>
      </c>
      <c r="B660" s="173" t="s">
        <v>221</v>
      </c>
      <c r="C660" s="210">
        <v>2091</v>
      </c>
      <c r="D660" s="210">
        <v>1791</v>
      </c>
      <c r="E660" s="210">
        <f t="shared" si="46"/>
        <v>-300</v>
      </c>
      <c r="F660" s="133"/>
      <c r="G660" s="29"/>
    </row>
    <row r="661" spans="1:7" ht="15" customHeight="1">
      <c r="A661" s="21"/>
      <c r="B661" s="1" t="s">
        <v>27</v>
      </c>
      <c r="C661" s="131">
        <f>SUM(C639:C660)</f>
        <v>49449</v>
      </c>
      <c r="D661" s="131">
        <f>SUM(D639:D660)</f>
        <v>42668</v>
      </c>
      <c r="E661" s="131">
        <f t="shared" si="46"/>
        <v>-6781</v>
      </c>
      <c r="F661" s="134"/>
      <c r="G661" s="25"/>
    </row>
    <row r="662" spans="1:7" ht="15" customHeight="1">
      <c r="A662" s="27"/>
      <c r="B662" s="2"/>
      <c r="C662" s="128"/>
      <c r="D662" s="129"/>
      <c r="E662" s="129"/>
      <c r="F662" s="129"/>
      <c r="G662" s="25"/>
    </row>
    <row r="663" spans="1:7" ht="15" customHeight="1">
      <c r="A663" s="27"/>
      <c r="B663" s="2"/>
      <c r="C663" s="128"/>
      <c r="D663" s="129"/>
      <c r="E663" s="129"/>
      <c r="F663" s="129"/>
      <c r="G663" s="25"/>
    </row>
    <row r="664" spans="1:7" ht="13.5" customHeight="1">
      <c r="A664" s="33" t="s">
        <v>71</v>
      </c>
      <c r="B664" s="71"/>
      <c r="C664" s="71"/>
      <c r="D664" s="72"/>
      <c r="E664" s="72"/>
      <c r="F664" s="72"/>
      <c r="G664" s="171"/>
    </row>
    <row r="665" spans="1:7" ht="13.5" customHeight="1">
      <c r="A665" s="33" t="s">
        <v>163</v>
      </c>
      <c r="B665" s="71"/>
      <c r="C665" s="71"/>
      <c r="D665" s="72"/>
      <c r="E665" s="72"/>
      <c r="F665" s="72"/>
      <c r="G665" s="171"/>
    </row>
    <row r="666" spans="1:7" ht="42" customHeight="1">
      <c r="A666" s="13" t="s">
        <v>37</v>
      </c>
      <c r="B666" s="13" t="s">
        <v>38</v>
      </c>
      <c r="C666" s="13" t="s">
        <v>145</v>
      </c>
      <c r="D666" s="13" t="s">
        <v>191</v>
      </c>
      <c r="E666" s="13" t="s">
        <v>72</v>
      </c>
      <c r="F666" s="13" t="s">
        <v>73</v>
      </c>
      <c r="G666" s="13" t="s">
        <v>74</v>
      </c>
    </row>
    <row r="667" spans="1:7" ht="14.25">
      <c r="A667" s="73">
        <v>1</v>
      </c>
      <c r="B667" s="73">
        <v>2</v>
      </c>
      <c r="C667" s="73">
        <v>3</v>
      </c>
      <c r="D667" s="73">
        <v>4</v>
      </c>
      <c r="E667" s="73">
        <v>5</v>
      </c>
      <c r="F667" s="73">
        <v>6</v>
      </c>
      <c r="G667" s="73">
        <v>7</v>
      </c>
    </row>
    <row r="668" spans="1:8" ht="12.75" customHeight="1">
      <c r="A668" s="139">
        <v>1</v>
      </c>
      <c r="B668" s="173" t="s">
        <v>200</v>
      </c>
      <c r="C668" s="177">
        <v>593.13</v>
      </c>
      <c r="D668" s="177">
        <v>39.400000000000006</v>
      </c>
      <c r="E668" s="177">
        <v>657.45</v>
      </c>
      <c r="F668" s="177">
        <f>D668+E668</f>
        <v>696.85</v>
      </c>
      <c r="G668" s="146">
        <f>F668/C668</f>
        <v>1.1748689157520273</v>
      </c>
      <c r="H668" s="141"/>
    </row>
    <row r="669" spans="1:8" ht="12.75" customHeight="1">
      <c r="A669" s="139">
        <v>2</v>
      </c>
      <c r="B669" s="173" t="s">
        <v>201</v>
      </c>
      <c r="C669" s="177">
        <v>181.9</v>
      </c>
      <c r="D669" s="177">
        <v>15.18</v>
      </c>
      <c r="E669" s="177">
        <v>181.45000000000002</v>
      </c>
      <c r="F669" s="177">
        <f aca="true" t="shared" si="47" ref="F669:F689">D669+E669</f>
        <v>196.63000000000002</v>
      </c>
      <c r="G669" s="146">
        <f aca="true" t="shared" si="48" ref="G669:G689">F669/C669</f>
        <v>1.0809785596481585</v>
      </c>
      <c r="H669" s="141"/>
    </row>
    <row r="670" spans="1:8" ht="12.75" customHeight="1">
      <c r="A670" s="139">
        <v>3</v>
      </c>
      <c r="B670" s="173" t="s">
        <v>202</v>
      </c>
      <c r="C670" s="177">
        <v>364.99</v>
      </c>
      <c r="D670" s="177">
        <v>10.64</v>
      </c>
      <c r="E670" s="177">
        <v>443.53999999999996</v>
      </c>
      <c r="F670" s="177">
        <f t="shared" si="47"/>
        <v>454.17999999999995</v>
      </c>
      <c r="G670" s="146">
        <f t="shared" si="48"/>
        <v>1.2443628592564178</v>
      </c>
      <c r="H670" s="141"/>
    </row>
    <row r="671" spans="1:8" ht="12.75" customHeight="1">
      <c r="A671" s="139">
        <v>4</v>
      </c>
      <c r="B671" s="173" t="s">
        <v>203</v>
      </c>
      <c r="C671" s="177">
        <v>207.57000000000002</v>
      </c>
      <c r="D671" s="177">
        <v>11.719999999999999</v>
      </c>
      <c r="E671" s="177">
        <v>237.79000000000002</v>
      </c>
      <c r="F671" s="177">
        <f t="shared" si="47"/>
        <v>249.51000000000002</v>
      </c>
      <c r="G671" s="146">
        <f t="shared" si="48"/>
        <v>1.2020523196993784</v>
      </c>
      <c r="H671" s="141"/>
    </row>
    <row r="672" spans="1:8" ht="12.75" customHeight="1">
      <c r="A672" s="139">
        <v>5</v>
      </c>
      <c r="B672" s="173" t="s">
        <v>204</v>
      </c>
      <c r="C672" s="177">
        <v>254.32</v>
      </c>
      <c r="D672" s="177">
        <v>15.36</v>
      </c>
      <c r="E672" s="177">
        <v>270.92</v>
      </c>
      <c r="F672" s="177">
        <f t="shared" si="47"/>
        <v>286.28000000000003</v>
      </c>
      <c r="G672" s="146">
        <f t="shared" si="48"/>
        <v>1.125668449197861</v>
      </c>
      <c r="H672" s="141"/>
    </row>
    <row r="673" spans="1:8" ht="12.75" customHeight="1">
      <c r="A673" s="139">
        <v>6</v>
      </c>
      <c r="B673" s="173" t="s">
        <v>205</v>
      </c>
      <c r="C673" s="177">
        <v>342.72</v>
      </c>
      <c r="D673" s="177">
        <v>7.16</v>
      </c>
      <c r="E673" s="177">
        <v>437.15</v>
      </c>
      <c r="F673" s="177">
        <f t="shared" si="47"/>
        <v>444.31</v>
      </c>
      <c r="G673" s="146">
        <f t="shared" si="48"/>
        <v>1.296422735760971</v>
      </c>
      <c r="H673" s="141"/>
    </row>
    <row r="674" spans="1:8" ht="12.75" customHeight="1">
      <c r="A674" s="139">
        <v>7</v>
      </c>
      <c r="B674" s="173" t="s">
        <v>206</v>
      </c>
      <c r="C674" s="177">
        <v>350.71</v>
      </c>
      <c r="D674" s="177">
        <v>6.35</v>
      </c>
      <c r="E674" s="177">
        <v>433.21999999999997</v>
      </c>
      <c r="F674" s="177">
        <f t="shared" si="47"/>
        <v>439.57</v>
      </c>
      <c r="G674" s="146">
        <f t="shared" si="48"/>
        <v>1.2533717316301218</v>
      </c>
      <c r="H674" s="141"/>
    </row>
    <row r="675" spans="1:8" ht="12.75" customHeight="1">
      <c r="A675" s="139">
        <v>8</v>
      </c>
      <c r="B675" s="173" t="s">
        <v>207</v>
      </c>
      <c r="C675" s="177">
        <v>570.1800000000001</v>
      </c>
      <c r="D675" s="177">
        <v>22.75</v>
      </c>
      <c r="E675" s="177">
        <v>671.1700000000001</v>
      </c>
      <c r="F675" s="177">
        <f t="shared" si="47"/>
        <v>693.9200000000001</v>
      </c>
      <c r="G675" s="146">
        <f t="shared" si="48"/>
        <v>1.2170191869234277</v>
      </c>
      <c r="H675" s="141"/>
    </row>
    <row r="676" spans="1:8" ht="12.75" customHeight="1">
      <c r="A676" s="139">
        <v>9</v>
      </c>
      <c r="B676" s="173" t="s">
        <v>208</v>
      </c>
      <c r="C676" s="177">
        <v>194.31</v>
      </c>
      <c r="D676" s="177">
        <v>8.52</v>
      </c>
      <c r="E676" s="177">
        <v>225.86</v>
      </c>
      <c r="F676" s="177">
        <f t="shared" si="47"/>
        <v>234.38000000000002</v>
      </c>
      <c r="G676" s="146">
        <f t="shared" si="48"/>
        <v>1.20621686995008</v>
      </c>
      <c r="H676" s="141"/>
    </row>
    <row r="677" spans="1:8" ht="12.75" customHeight="1">
      <c r="A677" s="139">
        <v>10</v>
      </c>
      <c r="B677" s="173" t="s">
        <v>209</v>
      </c>
      <c r="C677" s="177">
        <v>610.81</v>
      </c>
      <c r="D677" s="177">
        <v>29.08</v>
      </c>
      <c r="E677" s="177">
        <v>707.1400000000001</v>
      </c>
      <c r="F677" s="177">
        <f t="shared" si="47"/>
        <v>736.2200000000001</v>
      </c>
      <c r="G677" s="146">
        <f t="shared" si="48"/>
        <v>1.2053175291825613</v>
      </c>
      <c r="H677" s="141"/>
    </row>
    <row r="678" spans="1:8" ht="12.75" customHeight="1">
      <c r="A678" s="139">
        <v>11</v>
      </c>
      <c r="B678" s="173" t="s">
        <v>210</v>
      </c>
      <c r="C678" s="177">
        <v>580.89</v>
      </c>
      <c r="D678" s="177">
        <v>28.61</v>
      </c>
      <c r="E678" s="177">
        <v>678.71</v>
      </c>
      <c r="F678" s="177">
        <f t="shared" si="47"/>
        <v>707.32</v>
      </c>
      <c r="G678" s="146">
        <f t="shared" si="48"/>
        <v>1.2176487803198541</v>
      </c>
      <c r="H678" s="141"/>
    </row>
    <row r="679" spans="1:8" ht="12.75" customHeight="1">
      <c r="A679" s="139">
        <v>12</v>
      </c>
      <c r="B679" s="173" t="s">
        <v>211</v>
      </c>
      <c r="C679" s="177">
        <v>305.65999999999997</v>
      </c>
      <c r="D679" s="177">
        <v>17.04</v>
      </c>
      <c r="E679" s="177">
        <v>338.91</v>
      </c>
      <c r="F679" s="177">
        <f t="shared" si="47"/>
        <v>355.95000000000005</v>
      </c>
      <c r="G679" s="146">
        <f t="shared" si="48"/>
        <v>1.1645292154681675</v>
      </c>
      <c r="H679" s="141"/>
    </row>
    <row r="680" spans="1:8" ht="12.75" customHeight="1">
      <c r="A680" s="139">
        <v>13</v>
      </c>
      <c r="B680" s="173" t="s">
        <v>212</v>
      </c>
      <c r="C680" s="177">
        <v>698.53</v>
      </c>
      <c r="D680" s="177">
        <v>35.04</v>
      </c>
      <c r="E680" s="177">
        <v>815.5799999999999</v>
      </c>
      <c r="F680" s="177">
        <f t="shared" si="47"/>
        <v>850.6199999999999</v>
      </c>
      <c r="G680" s="146">
        <f t="shared" si="48"/>
        <v>1.2177286587548135</v>
      </c>
      <c r="H680" s="141"/>
    </row>
    <row r="681" spans="1:8" ht="12.75" customHeight="1">
      <c r="A681" s="139">
        <v>14</v>
      </c>
      <c r="B681" s="173" t="s">
        <v>213</v>
      </c>
      <c r="C681" s="177">
        <v>270.64</v>
      </c>
      <c r="D681" s="177">
        <v>16.73</v>
      </c>
      <c r="E681" s="177">
        <v>298.24</v>
      </c>
      <c r="F681" s="177">
        <f t="shared" si="47"/>
        <v>314.97</v>
      </c>
      <c r="G681" s="146">
        <f t="shared" si="48"/>
        <v>1.1637969258054983</v>
      </c>
      <c r="H681" s="141"/>
    </row>
    <row r="682" spans="1:8" ht="12.75" customHeight="1">
      <c r="A682" s="139">
        <v>15</v>
      </c>
      <c r="B682" s="173" t="s">
        <v>214</v>
      </c>
      <c r="C682" s="177">
        <v>320.28</v>
      </c>
      <c r="D682" s="177">
        <v>25.25</v>
      </c>
      <c r="E682" s="177">
        <v>329.75</v>
      </c>
      <c r="F682" s="177">
        <f t="shared" si="47"/>
        <v>355</v>
      </c>
      <c r="G682" s="146">
        <f t="shared" si="48"/>
        <v>1.1084051454976895</v>
      </c>
      <c r="H682" s="141"/>
    </row>
    <row r="683" spans="1:8" ht="12.75" customHeight="1">
      <c r="A683" s="139">
        <v>16</v>
      </c>
      <c r="B683" s="173" t="s">
        <v>215</v>
      </c>
      <c r="C683" s="177">
        <v>284.58</v>
      </c>
      <c r="D683" s="177">
        <v>16.41</v>
      </c>
      <c r="E683" s="177">
        <v>318.89</v>
      </c>
      <c r="F683" s="177">
        <f t="shared" si="47"/>
        <v>335.3</v>
      </c>
      <c r="G683" s="146">
        <f t="shared" si="48"/>
        <v>1.1782275634268045</v>
      </c>
      <c r="H683" s="141"/>
    </row>
    <row r="684" spans="1:8" ht="12.75" customHeight="1">
      <c r="A684" s="139">
        <v>17</v>
      </c>
      <c r="B684" s="173" t="s">
        <v>216</v>
      </c>
      <c r="C684" s="177">
        <v>296.82</v>
      </c>
      <c r="D684" s="177">
        <v>16.75</v>
      </c>
      <c r="E684" s="177">
        <v>287.89</v>
      </c>
      <c r="F684" s="177">
        <f t="shared" si="47"/>
        <v>304.64</v>
      </c>
      <c r="G684" s="146">
        <f t="shared" si="48"/>
        <v>1.0263459335624283</v>
      </c>
      <c r="H684" s="141"/>
    </row>
    <row r="685" spans="1:8" s="155" customFormat="1" ht="12.75" customHeight="1">
      <c r="A685" s="139">
        <v>18</v>
      </c>
      <c r="B685" s="173" t="s">
        <v>217</v>
      </c>
      <c r="C685" s="177">
        <v>574.26</v>
      </c>
      <c r="D685" s="177">
        <v>27.990000000000002</v>
      </c>
      <c r="E685" s="177">
        <v>660.69</v>
      </c>
      <c r="F685" s="177">
        <f t="shared" si="47"/>
        <v>688.6800000000001</v>
      </c>
      <c r="G685" s="146">
        <f t="shared" si="48"/>
        <v>1.1992477275101872</v>
      </c>
      <c r="H685" s="141"/>
    </row>
    <row r="686" spans="1:8" ht="12.75" customHeight="1">
      <c r="A686" s="139">
        <v>19</v>
      </c>
      <c r="B686" s="173" t="s">
        <v>218</v>
      </c>
      <c r="C686" s="177">
        <v>311.61</v>
      </c>
      <c r="D686" s="177">
        <v>24.25</v>
      </c>
      <c r="E686" s="177">
        <v>328.18</v>
      </c>
      <c r="F686" s="177">
        <f t="shared" si="47"/>
        <v>352.43</v>
      </c>
      <c r="G686" s="146">
        <f t="shared" si="48"/>
        <v>1.130997079682937</v>
      </c>
      <c r="H686" s="141"/>
    </row>
    <row r="687" spans="1:8" ht="12.75" customHeight="1">
      <c r="A687" s="139">
        <v>20</v>
      </c>
      <c r="B687" s="173" t="s">
        <v>219</v>
      </c>
      <c r="C687" s="177">
        <v>477.02</v>
      </c>
      <c r="D687" s="177">
        <v>21.97</v>
      </c>
      <c r="E687" s="177">
        <v>543.96</v>
      </c>
      <c r="F687" s="177">
        <f t="shared" si="47"/>
        <v>565.9300000000001</v>
      </c>
      <c r="G687" s="146">
        <f t="shared" si="48"/>
        <v>1.186386315039202</v>
      </c>
      <c r="H687" s="141"/>
    </row>
    <row r="688" spans="1:8" ht="12.75" customHeight="1">
      <c r="A688" s="139">
        <v>21</v>
      </c>
      <c r="B688" s="173" t="s">
        <v>220</v>
      </c>
      <c r="C688" s="177">
        <v>259.93</v>
      </c>
      <c r="D688" s="177">
        <v>10.49</v>
      </c>
      <c r="E688" s="177">
        <v>310.65999999999997</v>
      </c>
      <c r="F688" s="177">
        <f t="shared" si="47"/>
        <v>321.15</v>
      </c>
      <c r="G688" s="146">
        <f t="shared" si="48"/>
        <v>1.2355249490247373</v>
      </c>
      <c r="H688" s="141"/>
    </row>
    <row r="689" spans="1:8" ht="12.75" customHeight="1">
      <c r="A689" s="139">
        <v>22</v>
      </c>
      <c r="B689" s="173" t="s">
        <v>221</v>
      </c>
      <c r="C689" s="177">
        <v>355.47</v>
      </c>
      <c r="D689" s="177">
        <v>16.36</v>
      </c>
      <c r="E689" s="177">
        <v>409.87</v>
      </c>
      <c r="F689" s="177">
        <f t="shared" si="47"/>
        <v>426.23</v>
      </c>
      <c r="G689" s="146">
        <f t="shared" si="48"/>
        <v>1.1990603989084874</v>
      </c>
      <c r="H689" s="141"/>
    </row>
    <row r="690" spans="1:7" ht="15" customHeight="1">
      <c r="A690" s="21"/>
      <c r="B690" s="1" t="s">
        <v>27</v>
      </c>
      <c r="C690" s="119">
        <f>SUM(C668:C689)</f>
        <v>8406.329999999998</v>
      </c>
      <c r="D690" s="119">
        <f>SUM(D668:D689)</f>
        <v>423.05000000000007</v>
      </c>
      <c r="E690" s="119">
        <f>SUM(E668:E689)</f>
        <v>9587.020000000002</v>
      </c>
      <c r="F690" s="119">
        <f>D690+E690</f>
        <v>10010.070000000002</v>
      </c>
      <c r="G690" s="26">
        <f>F690/C690</f>
        <v>1.1907776639746481</v>
      </c>
    </row>
    <row r="691" spans="1:7" ht="13.5" customHeight="1">
      <c r="A691" s="54"/>
      <c r="B691" s="55"/>
      <c r="C691" s="181"/>
      <c r="D691" s="181"/>
      <c r="E691" s="182"/>
      <c r="F691" s="56"/>
      <c r="G691" s="57"/>
    </row>
    <row r="692" spans="1:7" ht="13.5" customHeight="1">
      <c r="A692" s="33" t="s">
        <v>75</v>
      </c>
      <c r="B692" s="71"/>
      <c r="C692" s="71"/>
      <c r="D692" s="71"/>
      <c r="E692" s="72"/>
      <c r="F692" s="72"/>
      <c r="G692" s="72"/>
    </row>
    <row r="693" spans="1:7" ht="13.5" customHeight="1">
      <c r="A693" s="33" t="s">
        <v>164</v>
      </c>
      <c r="B693" s="71"/>
      <c r="C693" s="71"/>
      <c r="D693" s="71"/>
      <c r="E693" s="72"/>
      <c r="F693" s="72"/>
      <c r="G693" s="72"/>
    </row>
    <row r="694" spans="1:7" ht="57">
      <c r="A694" s="13" t="s">
        <v>37</v>
      </c>
      <c r="B694" s="13" t="s">
        <v>38</v>
      </c>
      <c r="C694" s="13" t="s">
        <v>146</v>
      </c>
      <c r="D694" s="13" t="s">
        <v>76</v>
      </c>
      <c r="E694" s="13" t="s">
        <v>77</v>
      </c>
      <c r="F694" s="13" t="s">
        <v>78</v>
      </c>
      <c r="G694" s="74"/>
    </row>
    <row r="695" spans="1:7" ht="15">
      <c r="A695" s="73">
        <v>1</v>
      </c>
      <c r="B695" s="73">
        <v>2</v>
      </c>
      <c r="C695" s="73">
        <v>3</v>
      </c>
      <c r="D695" s="73">
        <v>4</v>
      </c>
      <c r="E695" s="73">
        <v>5</v>
      </c>
      <c r="F695" s="73">
        <v>6</v>
      </c>
      <c r="G695" s="74"/>
    </row>
    <row r="696" spans="1:7" ht="12.75" customHeight="1">
      <c r="A696" s="14">
        <v>1</v>
      </c>
      <c r="B696" s="173" t="s">
        <v>200</v>
      </c>
      <c r="C696" s="177">
        <f>C668</f>
        <v>593.13</v>
      </c>
      <c r="D696" s="177">
        <f>F668</f>
        <v>696.85</v>
      </c>
      <c r="E696" s="177">
        <v>487.74</v>
      </c>
      <c r="F696" s="211">
        <f>E696/C696</f>
        <v>0.8223155126194932</v>
      </c>
      <c r="G696" s="19"/>
    </row>
    <row r="697" spans="1:7" ht="12.75" customHeight="1">
      <c r="A697" s="14">
        <v>2</v>
      </c>
      <c r="B697" s="173" t="s">
        <v>201</v>
      </c>
      <c r="C697" s="177">
        <f aca="true" t="shared" si="49" ref="C697:C717">C669</f>
        <v>181.9</v>
      </c>
      <c r="D697" s="177">
        <f aca="true" t="shared" si="50" ref="D697:D717">F669</f>
        <v>196.63000000000002</v>
      </c>
      <c r="E697" s="177">
        <v>135.17000000000002</v>
      </c>
      <c r="F697" s="211">
        <f aca="true" t="shared" si="51" ref="F697:F718">E697/C697</f>
        <v>0.7431006047278725</v>
      </c>
      <c r="G697" s="19"/>
    </row>
    <row r="698" spans="1:7" ht="12.75" customHeight="1">
      <c r="A698" s="14">
        <v>3</v>
      </c>
      <c r="B698" s="173" t="s">
        <v>202</v>
      </c>
      <c r="C698" s="177">
        <f t="shared" si="49"/>
        <v>364.99</v>
      </c>
      <c r="D698" s="177">
        <f t="shared" si="50"/>
        <v>454.17999999999995</v>
      </c>
      <c r="E698" s="177">
        <v>378.64</v>
      </c>
      <c r="F698" s="211">
        <f t="shared" si="51"/>
        <v>1.0373982848845174</v>
      </c>
      <c r="G698" s="19"/>
    </row>
    <row r="699" spans="1:7" ht="12.75" customHeight="1">
      <c r="A699" s="14">
        <v>4</v>
      </c>
      <c r="B699" s="173" t="s">
        <v>203</v>
      </c>
      <c r="C699" s="177">
        <f t="shared" si="49"/>
        <v>207.57000000000002</v>
      </c>
      <c r="D699" s="177">
        <f t="shared" si="50"/>
        <v>249.51000000000002</v>
      </c>
      <c r="E699" s="177">
        <v>202.73999999999998</v>
      </c>
      <c r="F699" s="211">
        <f t="shared" si="51"/>
        <v>0.9767307414366236</v>
      </c>
      <c r="G699" s="19"/>
    </row>
    <row r="700" spans="1:7" ht="12.75" customHeight="1">
      <c r="A700" s="14">
        <v>5</v>
      </c>
      <c r="B700" s="173" t="s">
        <v>204</v>
      </c>
      <c r="C700" s="177">
        <f t="shared" si="49"/>
        <v>254.32</v>
      </c>
      <c r="D700" s="177">
        <f t="shared" si="50"/>
        <v>286.28000000000003</v>
      </c>
      <c r="E700" s="177">
        <v>234.27</v>
      </c>
      <c r="F700" s="211">
        <f t="shared" si="51"/>
        <v>0.9211623151934571</v>
      </c>
      <c r="G700" s="19"/>
    </row>
    <row r="701" spans="1:7" ht="12.75" customHeight="1">
      <c r="A701" s="14">
        <v>6</v>
      </c>
      <c r="B701" s="173" t="s">
        <v>205</v>
      </c>
      <c r="C701" s="177">
        <f t="shared" si="49"/>
        <v>342.72</v>
      </c>
      <c r="D701" s="177">
        <f t="shared" si="50"/>
        <v>444.31</v>
      </c>
      <c r="E701" s="177">
        <v>372.94</v>
      </c>
      <c r="F701" s="211">
        <f t="shared" si="51"/>
        <v>1.0881769374416432</v>
      </c>
      <c r="G701" s="19"/>
    </row>
    <row r="702" spans="1:7" ht="12.75" customHeight="1">
      <c r="A702" s="14">
        <v>7</v>
      </c>
      <c r="B702" s="173" t="s">
        <v>206</v>
      </c>
      <c r="C702" s="177">
        <f t="shared" si="49"/>
        <v>350.71</v>
      </c>
      <c r="D702" s="177">
        <f t="shared" si="50"/>
        <v>439.57</v>
      </c>
      <c r="E702" s="177">
        <v>321.34000000000003</v>
      </c>
      <c r="F702" s="211">
        <f t="shared" si="51"/>
        <v>0.9162555957913947</v>
      </c>
      <c r="G702" s="19"/>
    </row>
    <row r="703" spans="1:7" ht="12.75" customHeight="1">
      <c r="A703" s="14">
        <v>8</v>
      </c>
      <c r="B703" s="173" t="s">
        <v>207</v>
      </c>
      <c r="C703" s="177">
        <f t="shared" si="49"/>
        <v>570.1800000000001</v>
      </c>
      <c r="D703" s="177">
        <f t="shared" si="50"/>
        <v>693.9200000000001</v>
      </c>
      <c r="E703" s="177">
        <v>498.07</v>
      </c>
      <c r="F703" s="211">
        <f t="shared" si="51"/>
        <v>0.873531165596829</v>
      </c>
      <c r="G703" s="19"/>
    </row>
    <row r="704" spans="1:7" ht="12.75" customHeight="1">
      <c r="A704" s="14">
        <v>9</v>
      </c>
      <c r="B704" s="173" t="s">
        <v>208</v>
      </c>
      <c r="C704" s="177">
        <f t="shared" si="49"/>
        <v>194.31</v>
      </c>
      <c r="D704" s="177">
        <f t="shared" si="50"/>
        <v>234.38000000000002</v>
      </c>
      <c r="E704" s="177">
        <v>167.89999999999998</v>
      </c>
      <c r="F704" s="211">
        <f t="shared" si="51"/>
        <v>0.8640831660748287</v>
      </c>
      <c r="G704" s="19"/>
    </row>
    <row r="705" spans="1:7" ht="12.75" customHeight="1">
      <c r="A705" s="14">
        <v>10</v>
      </c>
      <c r="B705" s="173" t="s">
        <v>209</v>
      </c>
      <c r="C705" s="177">
        <f t="shared" si="49"/>
        <v>610.81</v>
      </c>
      <c r="D705" s="177">
        <f t="shared" si="50"/>
        <v>736.2200000000001</v>
      </c>
      <c r="E705" s="177">
        <v>602.66</v>
      </c>
      <c r="F705" s="211">
        <f t="shared" si="51"/>
        <v>0.986657061934153</v>
      </c>
      <c r="G705" s="19"/>
    </row>
    <row r="706" spans="1:7" ht="12.75" customHeight="1">
      <c r="A706" s="14">
        <v>11</v>
      </c>
      <c r="B706" s="173" t="s">
        <v>210</v>
      </c>
      <c r="C706" s="177">
        <f t="shared" si="49"/>
        <v>580.89</v>
      </c>
      <c r="D706" s="177">
        <f t="shared" si="50"/>
        <v>707.32</v>
      </c>
      <c r="E706" s="177">
        <v>514.81</v>
      </c>
      <c r="F706" s="211">
        <f t="shared" si="51"/>
        <v>0.8862435228700786</v>
      </c>
      <c r="G706" s="19"/>
    </row>
    <row r="707" spans="1:7" ht="12.75" customHeight="1">
      <c r="A707" s="14">
        <v>12</v>
      </c>
      <c r="B707" s="173" t="s">
        <v>211</v>
      </c>
      <c r="C707" s="177">
        <f t="shared" si="49"/>
        <v>305.65999999999997</v>
      </c>
      <c r="D707" s="177">
        <f t="shared" si="50"/>
        <v>355.95000000000005</v>
      </c>
      <c r="E707" s="177">
        <v>287.67999999999995</v>
      </c>
      <c r="F707" s="211">
        <f t="shared" si="51"/>
        <v>0.9411764705882353</v>
      </c>
      <c r="G707" s="19"/>
    </row>
    <row r="708" spans="1:7" ht="12.75" customHeight="1">
      <c r="A708" s="14">
        <v>13</v>
      </c>
      <c r="B708" s="173" t="s">
        <v>212</v>
      </c>
      <c r="C708" s="177">
        <f t="shared" si="49"/>
        <v>698.53</v>
      </c>
      <c r="D708" s="177">
        <f t="shared" si="50"/>
        <v>850.6199999999999</v>
      </c>
      <c r="E708" s="177">
        <v>604.27</v>
      </c>
      <c r="F708" s="211">
        <f t="shared" si="51"/>
        <v>0.865059482055173</v>
      </c>
      <c r="G708" s="19"/>
    </row>
    <row r="709" spans="1:7" ht="12.75" customHeight="1">
      <c r="A709" s="14">
        <v>14</v>
      </c>
      <c r="B709" s="173" t="s">
        <v>213</v>
      </c>
      <c r="C709" s="177">
        <f t="shared" si="49"/>
        <v>270.64</v>
      </c>
      <c r="D709" s="177">
        <f t="shared" si="50"/>
        <v>314.97</v>
      </c>
      <c r="E709" s="177">
        <v>252.84</v>
      </c>
      <c r="F709" s="211">
        <f t="shared" si="51"/>
        <v>0.9342299733963938</v>
      </c>
      <c r="G709" s="19"/>
    </row>
    <row r="710" spans="1:7" ht="12.75" customHeight="1">
      <c r="A710" s="14">
        <v>15</v>
      </c>
      <c r="B710" s="173" t="s">
        <v>214</v>
      </c>
      <c r="C710" s="177">
        <f t="shared" si="49"/>
        <v>320.28</v>
      </c>
      <c r="D710" s="177">
        <f t="shared" si="50"/>
        <v>355</v>
      </c>
      <c r="E710" s="177">
        <v>281.26</v>
      </c>
      <c r="F710" s="211">
        <f t="shared" si="51"/>
        <v>0.8781691020357187</v>
      </c>
      <c r="G710" s="19"/>
    </row>
    <row r="711" spans="1:7" ht="12.75" customHeight="1">
      <c r="A711" s="14">
        <v>16</v>
      </c>
      <c r="B711" s="173" t="s">
        <v>215</v>
      </c>
      <c r="C711" s="177">
        <f t="shared" si="49"/>
        <v>284.58</v>
      </c>
      <c r="D711" s="177">
        <f t="shared" si="50"/>
        <v>335.3</v>
      </c>
      <c r="E711" s="177">
        <v>271.44</v>
      </c>
      <c r="F711" s="211">
        <f t="shared" si="51"/>
        <v>0.9538266919671095</v>
      </c>
      <c r="G711" s="19"/>
    </row>
    <row r="712" spans="1:7" ht="12.75" customHeight="1">
      <c r="A712" s="14">
        <v>17</v>
      </c>
      <c r="B712" s="173" t="s">
        <v>216</v>
      </c>
      <c r="C712" s="177">
        <f t="shared" si="49"/>
        <v>296.82</v>
      </c>
      <c r="D712" s="177">
        <f t="shared" si="50"/>
        <v>304.64</v>
      </c>
      <c r="E712" s="177">
        <v>272.58000000000004</v>
      </c>
      <c r="F712" s="211">
        <f t="shared" si="51"/>
        <v>0.9183343440468973</v>
      </c>
      <c r="G712" s="19"/>
    </row>
    <row r="713" spans="1:7" ht="12.75" customHeight="1">
      <c r="A713" s="14">
        <v>18</v>
      </c>
      <c r="B713" s="173" t="s">
        <v>217</v>
      </c>
      <c r="C713" s="177">
        <f t="shared" si="49"/>
        <v>574.26</v>
      </c>
      <c r="D713" s="177">
        <f t="shared" si="50"/>
        <v>688.6800000000001</v>
      </c>
      <c r="E713" s="177">
        <v>501.19000000000005</v>
      </c>
      <c r="F713" s="211">
        <f t="shared" si="51"/>
        <v>0.8727579841883468</v>
      </c>
      <c r="G713" s="19"/>
    </row>
    <row r="714" spans="1:7" ht="12.75" customHeight="1">
      <c r="A714" s="14">
        <v>19</v>
      </c>
      <c r="B714" s="173" t="s">
        <v>218</v>
      </c>
      <c r="C714" s="177">
        <f t="shared" si="49"/>
        <v>311.61</v>
      </c>
      <c r="D714" s="177">
        <f t="shared" si="50"/>
        <v>352.43</v>
      </c>
      <c r="E714" s="177">
        <v>243.76999999999998</v>
      </c>
      <c r="F714" s="211">
        <f t="shared" si="51"/>
        <v>0.7822919675235068</v>
      </c>
      <c r="G714" s="19"/>
    </row>
    <row r="715" spans="1:7" ht="12.75" customHeight="1">
      <c r="A715" s="14">
        <v>20</v>
      </c>
      <c r="B715" s="173" t="s">
        <v>219</v>
      </c>
      <c r="C715" s="177">
        <f t="shared" si="49"/>
        <v>477.02</v>
      </c>
      <c r="D715" s="177">
        <f t="shared" si="50"/>
        <v>565.9300000000001</v>
      </c>
      <c r="E715" s="177">
        <v>464.40999999999997</v>
      </c>
      <c r="F715" s="211">
        <f t="shared" si="51"/>
        <v>0.9735650496834514</v>
      </c>
      <c r="G715" s="19"/>
    </row>
    <row r="716" spans="1:7" ht="12.75" customHeight="1">
      <c r="A716" s="14">
        <v>21</v>
      </c>
      <c r="B716" s="173" t="s">
        <v>220</v>
      </c>
      <c r="C716" s="177">
        <f t="shared" si="49"/>
        <v>259.93</v>
      </c>
      <c r="D716" s="177">
        <f t="shared" si="50"/>
        <v>321.15</v>
      </c>
      <c r="E716" s="177">
        <v>236.29</v>
      </c>
      <c r="F716" s="211">
        <f t="shared" si="51"/>
        <v>0.9090524371946292</v>
      </c>
      <c r="G716" s="19"/>
    </row>
    <row r="717" spans="1:7" ht="12.75" customHeight="1">
      <c r="A717" s="14">
        <v>22</v>
      </c>
      <c r="B717" s="173" t="s">
        <v>221</v>
      </c>
      <c r="C717" s="177">
        <f t="shared" si="49"/>
        <v>355.47</v>
      </c>
      <c r="D717" s="177">
        <f t="shared" si="50"/>
        <v>426.23</v>
      </c>
      <c r="E717" s="177">
        <v>348.84000000000003</v>
      </c>
      <c r="F717" s="211">
        <f t="shared" si="51"/>
        <v>0.9813486370157819</v>
      </c>
      <c r="G717" s="19"/>
    </row>
    <row r="718" spans="1:8" ht="14.25" customHeight="1">
      <c r="A718" s="21"/>
      <c r="B718" s="1" t="s">
        <v>27</v>
      </c>
      <c r="C718" s="119">
        <f>SUM(C696:C717)</f>
        <v>8406.329999999998</v>
      </c>
      <c r="D718" s="119">
        <f>SUM(D696:D717)</f>
        <v>10010.07</v>
      </c>
      <c r="E718" s="119">
        <f>SUM(E696:E717)</f>
        <v>7680.849999999999</v>
      </c>
      <c r="F718" s="127">
        <f t="shared" si="51"/>
        <v>0.9136983677776154</v>
      </c>
      <c r="G718" s="19"/>
      <c r="H718" s="9" t="s">
        <v>12</v>
      </c>
    </row>
    <row r="719" spans="1:7" ht="13.5" customHeight="1">
      <c r="A719" s="75"/>
      <c r="B719" s="3"/>
      <c r="C719" s="212"/>
      <c r="D719" s="76"/>
      <c r="E719" s="77"/>
      <c r="F719" s="76"/>
      <c r="G719" s="101"/>
    </row>
    <row r="720" spans="1:7" ht="13.5" customHeight="1">
      <c r="A720" s="33" t="s">
        <v>79</v>
      </c>
      <c r="B720" s="71"/>
      <c r="C720" s="71"/>
      <c r="D720" s="71"/>
      <c r="E720" s="72"/>
      <c r="F720" s="72"/>
      <c r="G720" s="72"/>
    </row>
    <row r="721" spans="1:7" ht="13.5" customHeight="1">
      <c r="A721" s="33" t="s">
        <v>164</v>
      </c>
      <c r="B721" s="71"/>
      <c r="C721" s="71"/>
      <c r="D721" s="71"/>
      <c r="E721" s="72"/>
      <c r="F721" s="72"/>
      <c r="G721" s="72"/>
    </row>
    <row r="722" spans="1:7" ht="49.5" customHeight="1">
      <c r="A722" s="13" t="s">
        <v>37</v>
      </c>
      <c r="B722" s="13" t="s">
        <v>38</v>
      </c>
      <c r="C722" s="13" t="s">
        <v>146</v>
      </c>
      <c r="D722" s="13" t="s">
        <v>76</v>
      </c>
      <c r="E722" s="13" t="s">
        <v>192</v>
      </c>
      <c r="F722" s="13" t="s">
        <v>147</v>
      </c>
      <c r="G722" s="78"/>
    </row>
    <row r="723" spans="1:7" ht="14.25" customHeight="1">
      <c r="A723" s="73">
        <v>1</v>
      </c>
      <c r="B723" s="73">
        <v>2</v>
      </c>
      <c r="C723" s="73">
        <v>3</v>
      </c>
      <c r="D723" s="73">
        <v>4</v>
      </c>
      <c r="E723" s="73">
        <v>5</v>
      </c>
      <c r="F723" s="73">
        <v>6</v>
      </c>
      <c r="G723" s="78"/>
    </row>
    <row r="724" spans="1:7" ht="12.75" customHeight="1">
      <c r="A724" s="14">
        <v>1</v>
      </c>
      <c r="B724" s="173" t="s">
        <v>200</v>
      </c>
      <c r="C724" s="206">
        <f>C696</f>
        <v>593.13</v>
      </c>
      <c r="D724" s="206">
        <f>D696</f>
        <v>696.85</v>
      </c>
      <c r="E724" s="206">
        <f>D724-E696</f>
        <v>209.11</v>
      </c>
      <c r="F724" s="126">
        <f>E724/C724</f>
        <v>0.3525534031325342</v>
      </c>
      <c r="G724" s="19"/>
    </row>
    <row r="725" spans="1:7" ht="12.75" customHeight="1">
      <c r="A725" s="14">
        <v>2</v>
      </c>
      <c r="B725" s="173" t="s">
        <v>201</v>
      </c>
      <c r="C725" s="206">
        <f aca="true" t="shared" si="52" ref="C725:D745">C697</f>
        <v>181.9</v>
      </c>
      <c r="D725" s="206">
        <f t="shared" si="52"/>
        <v>196.63000000000002</v>
      </c>
      <c r="E725" s="206">
        <f aca="true" t="shared" si="53" ref="E725:E745">D725-E697</f>
        <v>61.46000000000001</v>
      </c>
      <c r="F725" s="126">
        <f aca="true" t="shared" si="54" ref="F725:F745">E725/C725</f>
        <v>0.3378779549202859</v>
      </c>
      <c r="G725" s="19"/>
    </row>
    <row r="726" spans="1:7" ht="12.75" customHeight="1">
      <c r="A726" s="14">
        <v>3</v>
      </c>
      <c r="B726" s="173" t="s">
        <v>202</v>
      </c>
      <c r="C726" s="206">
        <f t="shared" si="52"/>
        <v>364.99</v>
      </c>
      <c r="D726" s="206">
        <f t="shared" si="52"/>
        <v>454.17999999999995</v>
      </c>
      <c r="E726" s="206">
        <f t="shared" si="53"/>
        <v>75.53999999999996</v>
      </c>
      <c r="F726" s="126">
        <f t="shared" si="54"/>
        <v>0.2069645743719005</v>
      </c>
      <c r="G726" s="19"/>
    </row>
    <row r="727" spans="1:7" ht="12.75" customHeight="1">
      <c r="A727" s="14">
        <v>4</v>
      </c>
      <c r="B727" s="173" t="s">
        <v>203</v>
      </c>
      <c r="C727" s="206">
        <f t="shared" si="52"/>
        <v>207.57000000000002</v>
      </c>
      <c r="D727" s="206">
        <f t="shared" si="52"/>
        <v>249.51000000000002</v>
      </c>
      <c r="E727" s="206">
        <f t="shared" si="53"/>
        <v>46.77000000000004</v>
      </c>
      <c r="F727" s="126">
        <f>E727/C727</f>
        <v>0.2253215782627549</v>
      </c>
      <c r="G727" s="19"/>
    </row>
    <row r="728" spans="1:7" ht="12.75" customHeight="1">
      <c r="A728" s="14">
        <v>5</v>
      </c>
      <c r="B728" s="173" t="s">
        <v>204</v>
      </c>
      <c r="C728" s="206">
        <f t="shared" si="52"/>
        <v>254.32</v>
      </c>
      <c r="D728" s="206">
        <f t="shared" si="52"/>
        <v>286.28000000000003</v>
      </c>
      <c r="E728" s="206">
        <f t="shared" si="53"/>
        <v>52.01000000000002</v>
      </c>
      <c r="F728" s="126">
        <f t="shared" si="54"/>
        <v>0.20450613400440398</v>
      </c>
      <c r="G728" s="19"/>
    </row>
    <row r="729" spans="1:7" ht="12.75" customHeight="1">
      <c r="A729" s="14">
        <v>6</v>
      </c>
      <c r="B729" s="173" t="s">
        <v>205</v>
      </c>
      <c r="C729" s="206">
        <f t="shared" si="52"/>
        <v>342.72</v>
      </c>
      <c r="D729" s="206">
        <f t="shared" si="52"/>
        <v>444.31</v>
      </c>
      <c r="E729" s="206">
        <f t="shared" si="53"/>
        <v>71.37</v>
      </c>
      <c r="F729" s="126">
        <f t="shared" si="54"/>
        <v>0.20824579831932774</v>
      </c>
      <c r="G729" s="19"/>
    </row>
    <row r="730" spans="1:7" ht="12.75" customHeight="1">
      <c r="A730" s="14">
        <v>7</v>
      </c>
      <c r="B730" s="173" t="s">
        <v>206</v>
      </c>
      <c r="C730" s="206">
        <f t="shared" si="52"/>
        <v>350.71</v>
      </c>
      <c r="D730" s="206">
        <f t="shared" si="52"/>
        <v>439.57</v>
      </c>
      <c r="E730" s="206">
        <f t="shared" si="53"/>
        <v>118.22999999999996</v>
      </c>
      <c r="F730" s="126">
        <f t="shared" si="54"/>
        <v>0.33711613583872707</v>
      </c>
      <c r="G730" s="19"/>
    </row>
    <row r="731" spans="1:7" ht="12.75" customHeight="1">
      <c r="A731" s="14">
        <v>8</v>
      </c>
      <c r="B731" s="173" t="s">
        <v>207</v>
      </c>
      <c r="C731" s="206">
        <f t="shared" si="52"/>
        <v>570.1800000000001</v>
      </c>
      <c r="D731" s="206">
        <f t="shared" si="52"/>
        <v>693.9200000000001</v>
      </c>
      <c r="E731" s="206">
        <f t="shared" si="53"/>
        <v>195.85000000000008</v>
      </c>
      <c r="F731" s="126">
        <f t="shared" si="54"/>
        <v>0.3434880213265987</v>
      </c>
      <c r="G731" s="19"/>
    </row>
    <row r="732" spans="1:7" ht="12.75" customHeight="1">
      <c r="A732" s="14">
        <v>9</v>
      </c>
      <c r="B732" s="173" t="s">
        <v>208</v>
      </c>
      <c r="C732" s="206">
        <f t="shared" si="52"/>
        <v>194.31</v>
      </c>
      <c r="D732" s="206">
        <f t="shared" si="52"/>
        <v>234.38000000000002</v>
      </c>
      <c r="E732" s="206">
        <f t="shared" si="53"/>
        <v>66.48000000000005</v>
      </c>
      <c r="F732" s="126">
        <f t="shared" si="54"/>
        <v>0.3421337038752511</v>
      </c>
      <c r="G732" s="19"/>
    </row>
    <row r="733" spans="1:7" ht="12.75" customHeight="1">
      <c r="A733" s="14">
        <v>10</v>
      </c>
      <c r="B733" s="173" t="s">
        <v>209</v>
      </c>
      <c r="C733" s="206">
        <f t="shared" si="52"/>
        <v>610.81</v>
      </c>
      <c r="D733" s="206">
        <f t="shared" si="52"/>
        <v>736.2200000000001</v>
      </c>
      <c r="E733" s="206">
        <f t="shared" si="53"/>
        <v>133.56000000000017</v>
      </c>
      <c r="F733" s="126">
        <f t="shared" si="54"/>
        <v>0.21866046724840815</v>
      </c>
      <c r="G733" s="19"/>
    </row>
    <row r="734" spans="1:7" ht="12.75" customHeight="1">
      <c r="A734" s="14">
        <v>11</v>
      </c>
      <c r="B734" s="173" t="s">
        <v>210</v>
      </c>
      <c r="C734" s="206">
        <f t="shared" si="52"/>
        <v>580.89</v>
      </c>
      <c r="D734" s="206">
        <f t="shared" si="52"/>
        <v>707.32</v>
      </c>
      <c r="E734" s="206">
        <f t="shared" si="53"/>
        <v>192.5100000000001</v>
      </c>
      <c r="F734" s="126">
        <f t="shared" si="54"/>
        <v>0.33140525744977556</v>
      </c>
      <c r="G734" s="19"/>
    </row>
    <row r="735" spans="1:7" ht="12.75" customHeight="1">
      <c r="A735" s="14">
        <v>12</v>
      </c>
      <c r="B735" s="173" t="s">
        <v>211</v>
      </c>
      <c r="C735" s="206">
        <f t="shared" si="52"/>
        <v>305.65999999999997</v>
      </c>
      <c r="D735" s="206">
        <f t="shared" si="52"/>
        <v>355.95000000000005</v>
      </c>
      <c r="E735" s="206">
        <f t="shared" si="53"/>
        <v>68.2700000000001</v>
      </c>
      <c r="F735" s="126">
        <f t="shared" si="54"/>
        <v>0.22335274487993229</v>
      </c>
      <c r="G735" s="19"/>
    </row>
    <row r="736" spans="1:7" ht="12.75" customHeight="1">
      <c r="A736" s="14">
        <v>13</v>
      </c>
      <c r="B736" s="173" t="s">
        <v>212</v>
      </c>
      <c r="C736" s="206">
        <f t="shared" si="52"/>
        <v>698.53</v>
      </c>
      <c r="D736" s="206">
        <f t="shared" si="52"/>
        <v>850.6199999999999</v>
      </c>
      <c r="E736" s="206">
        <f t="shared" si="53"/>
        <v>246.3499999999999</v>
      </c>
      <c r="F736" s="126">
        <f t="shared" si="54"/>
        <v>0.35266917669964054</v>
      </c>
      <c r="G736" s="19"/>
    </row>
    <row r="737" spans="1:7" ht="12.75" customHeight="1">
      <c r="A737" s="14">
        <v>14</v>
      </c>
      <c r="B737" s="173" t="s">
        <v>213</v>
      </c>
      <c r="C737" s="206">
        <f t="shared" si="52"/>
        <v>270.64</v>
      </c>
      <c r="D737" s="206">
        <f t="shared" si="52"/>
        <v>314.97</v>
      </c>
      <c r="E737" s="206">
        <f t="shared" si="53"/>
        <v>62.130000000000024</v>
      </c>
      <c r="F737" s="126">
        <f t="shared" si="54"/>
        <v>0.22956695240910444</v>
      </c>
      <c r="G737" s="19"/>
    </row>
    <row r="738" spans="1:7" ht="12.75" customHeight="1">
      <c r="A738" s="14">
        <v>15</v>
      </c>
      <c r="B738" s="173" t="s">
        <v>214</v>
      </c>
      <c r="C738" s="206">
        <f t="shared" si="52"/>
        <v>320.28</v>
      </c>
      <c r="D738" s="206">
        <f t="shared" si="52"/>
        <v>355</v>
      </c>
      <c r="E738" s="206">
        <f t="shared" si="53"/>
        <v>73.74000000000001</v>
      </c>
      <c r="F738" s="126">
        <f t="shared" si="54"/>
        <v>0.23023604346197082</v>
      </c>
      <c r="G738" s="19"/>
    </row>
    <row r="739" spans="1:7" ht="12.75" customHeight="1">
      <c r="A739" s="14">
        <v>16</v>
      </c>
      <c r="B739" s="173" t="s">
        <v>215</v>
      </c>
      <c r="C739" s="206">
        <f t="shared" si="52"/>
        <v>284.58</v>
      </c>
      <c r="D739" s="206">
        <f t="shared" si="52"/>
        <v>335.3</v>
      </c>
      <c r="E739" s="206">
        <f t="shared" si="53"/>
        <v>63.860000000000014</v>
      </c>
      <c r="F739" s="126">
        <f t="shared" si="54"/>
        <v>0.22440087145969506</v>
      </c>
      <c r="G739" s="19"/>
    </row>
    <row r="740" spans="1:7" ht="12.75" customHeight="1">
      <c r="A740" s="14">
        <v>17</v>
      </c>
      <c r="B740" s="173" t="s">
        <v>216</v>
      </c>
      <c r="C740" s="206">
        <f t="shared" si="52"/>
        <v>296.82</v>
      </c>
      <c r="D740" s="206">
        <f t="shared" si="52"/>
        <v>304.64</v>
      </c>
      <c r="E740" s="206">
        <f t="shared" si="53"/>
        <v>32.059999999999945</v>
      </c>
      <c r="F740" s="126">
        <f t="shared" si="54"/>
        <v>0.10801158951553112</v>
      </c>
      <c r="G740" s="19"/>
    </row>
    <row r="741" spans="1:7" ht="12.75" customHeight="1">
      <c r="A741" s="14">
        <v>18</v>
      </c>
      <c r="B741" s="173" t="s">
        <v>217</v>
      </c>
      <c r="C741" s="206">
        <f t="shared" si="52"/>
        <v>574.26</v>
      </c>
      <c r="D741" s="206">
        <f t="shared" si="52"/>
        <v>688.6800000000001</v>
      </c>
      <c r="E741" s="206">
        <f t="shared" si="53"/>
        <v>187.49</v>
      </c>
      <c r="F741" s="126">
        <f t="shared" si="54"/>
        <v>0.3264897433218403</v>
      </c>
      <c r="G741" s="19"/>
    </row>
    <row r="742" spans="1:7" ht="12.75" customHeight="1">
      <c r="A742" s="14">
        <v>19</v>
      </c>
      <c r="B742" s="173" t="s">
        <v>218</v>
      </c>
      <c r="C742" s="206">
        <f t="shared" si="52"/>
        <v>311.61</v>
      </c>
      <c r="D742" s="206">
        <f t="shared" si="52"/>
        <v>352.43</v>
      </c>
      <c r="E742" s="206">
        <f t="shared" si="53"/>
        <v>108.66000000000003</v>
      </c>
      <c r="F742" s="126">
        <f t="shared" si="54"/>
        <v>0.3487051121594301</v>
      </c>
      <c r="G742" s="19"/>
    </row>
    <row r="743" spans="1:7" ht="12.75" customHeight="1">
      <c r="A743" s="14">
        <v>20</v>
      </c>
      <c r="B743" s="173" t="s">
        <v>219</v>
      </c>
      <c r="C743" s="206">
        <f t="shared" si="52"/>
        <v>477.02</v>
      </c>
      <c r="D743" s="206">
        <f t="shared" si="52"/>
        <v>565.9300000000001</v>
      </c>
      <c r="E743" s="206">
        <f t="shared" si="53"/>
        <v>101.5200000000001</v>
      </c>
      <c r="F743" s="126">
        <f t="shared" si="54"/>
        <v>0.2128212653557505</v>
      </c>
      <c r="G743" s="19"/>
    </row>
    <row r="744" spans="1:7" ht="12.75" customHeight="1">
      <c r="A744" s="14">
        <v>21</v>
      </c>
      <c r="B744" s="173" t="s">
        <v>220</v>
      </c>
      <c r="C744" s="206">
        <f t="shared" si="52"/>
        <v>259.93</v>
      </c>
      <c r="D744" s="206">
        <f t="shared" si="52"/>
        <v>321.15</v>
      </c>
      <c r="E744" s="206">
        <f t="shared" si="53"/>
        <v>84.85999999999999</v>
      </c>
      <c r="F744" s="126">
        <f t="shared" si="54"/>
        <v>0.32647251183010806</v>
      </c>
      <c r="G744" s="19"/>
    </row>
    <row r="745" spans="1:7" ht="12.75" customHeight="1">
      <c r="A745" s="14">
        <v>22</v>
      </c>
      <c r="B745" s="173" t="s">
        <v>221</v>
      </c>
      <c r="C745" s="206">
        <f t="shared" si="52"/>
        <v>355.47</v>
      </c>
      <c r="D745" s="206">
        <f t="shared" si="52"/>
        <v>426.23</v>
      </c>
      <c r="E745" s="206">
        <f t="shared" si="53"/>
        <v>77.38999999999999</v>
      </c>
      <c r="F745" s="126">
        <f t="shared" si="54"/>
        <v>0.21771176189270539</v>
      </c>
      <c r="G745" s="19"/>
    </row>
    <row r="746" spans="1:7" ht="12.75" customHeight="1">
      <c r="A746" s="21"/>
      <c r="B746" s="1" t="s">
        <v>27</v>
      </c>
      <c r="C746" s="119">
        <f>SUM(C724:C745)</f>
        <v>8406.329999999998</v>
      </c>
      <c r="D746" s="119">
        <f>SUM(D724:D745)</f>
        <v>10010.07</v>
      </c>
      <c r="E746" s="119">
        <f>SUM(E724:E745)</f>
        <v>2329.2200000000003</v>
      </c>
      <c r="F746" s="127">
        <f>E746/C746</f>
        <v>0.2770792961970326</v>
      </c>
      <c r="G746" s="19"/>
    </row>
    <row r="747" spans="1:7" ht="12.75" customHeight="1">
      <c r="A747" s="27"/>
      <c r="B747" s="2"/>
      <c r="C747" s="129"/>
      <c r="D747" s="129"/>
      <c r="E747" s="129"/>
      <c r="F747" s="134"/>
      <c r="G747" s="19"/>
    </row>
    <row r="748" ht="24" customHeight="1">
      <c r="A748" s="33" t="s">
        <v>80</v>
      </c>
    </row>
    <row r="749" ht="9" customHeight="1"/>
    <row r="750" ht="14.25">
      <c r="A750" s="8" t="s">
        <v>81</v>
      </c>
    </row>
    <row r="751" spans="1:7" ht="30" customHeight="1">
      <c r="A751" s="139" t="s">
        <v>20</v>
      </c>
      <c r="B751" s="139"/>
      <c r="C751" s="140" t="s">
        <v>34</v>
      </c>
      <c r="D751" s="140" t="s">
        <v>35</v>
      </c>
      <c r="E751" s="140" t="s">
        <v>6</v>
      </c>
      <c r="F751" s="140" t="s">
        <v>28</v>
      </c>
      <c r="G751" s="141"/>
    </row>
    <row r="752" spans="1:7" ht="13.5" customHeight="1">
      <c r="A752" s="163">
        <v>1</v>
      </c>
      <c r="B752" s="163">
        <v>2</v>
      </c>
      <c r="C752" s="163">
        <v>3</v>
      </c>
      <c r="D752" s="163">
        <v>4</v>
      </c>
      <c r="E752" s="163" t="s">
        <v>36</v>
      </c>
      <c r="F752" s="163">
        <v>6</v>
      </c>
      <c r="G752" s="141"/>
    </row>
    <row r="753" spans="1:7" ht="27" customHeight="1">
      <c r="A753" s="142">
        <v>1</v>
      </c>
      <c r="B753" s="143" t="s">
        <v>172</v>
      </c>
      <c r="C753" s="145">
        <v>292.15</v>
      </c>
      <c r="D753" s="145">
        <v>292.16</v>
      </c>
      <c r="E753" s="144">
        <f>C753-D753</f>
        <v>-0.010000000000047748</v>
      </c>
      <c r="F753" s="146">
        <f>E753/C753</f>
        <v>-3.422899195635033E-05</v>
      </c>
      <c r="G753" s="147"/>
    </row>
    <row r="754" spans="1:7" ht="42.75">
      <c r="A754" s="142">
        <v>2</v>
      </c>
      <c r="B754" s="143" t="s">
        <v>191</v>
      </c>
      <c r="C754" s="145">
        <v>0</v>
      </c>
      <c r="D754" s="145">
        <v>0</v>
      </c>
      <c r="E754" s="144">
        <f>C754-D754</f>
        <v>0</v>
      </c>
      <c r="F754" s="146" t="e">
        <f>E754/C754</f>
        <v>#DIV/0!</v>
      </c>
      <c r="G754" s="141"/>
    </row>
    <row r="755" spans="1:7" ht="28.5">
      <c r="A755" s="142">
        <v>3</v>
      </c>
      <c r="B755" s="143" t="s">
        <v>178</v>
      </c>
      <c r="C755" s="145">
        <v>292.15</v>
      </c>
      <c r="D755" s="145">
        <v>292.16</v>
      </c>
      <c r="E755" s="144">
        <f>C755-D755</f>
        <v>-0.010000000000047748</v>
      </c>
      <c r="F755" s="146">
        <f>E755/C755</f>
        <v>-3.422899195635033E-05</v>
      </c>
      <c r="G755" s="141"/>
    </row>
    <row r="756" spans="1:7" ht="15.75" customHeight="1">
      <c r="A756" s="142">
        <v>4</v>
      </c>
      <c r="B756" s="148" t="s">
        <v>82</v>
      </c>
      <c r="C756" s="149">
        <f>SUM(C754:C755)</f>
        <v>292.15</v>
      </c>
      <c r="D756" s="149">
        <f>SUM(D754:D755)</f>
        <v>292.16</v>
      </c>
      <c r="E756" s="144">
        <f>C756-D756</f>
        <v>-0.010000000000047748</v>
      </c>
      <c r="F756" s="146">
        <f>E756/C756</f>
        <v>-3.422899195635033E-05</v>
      </c>
      <c r="G756" s="141" t="s">
        <v>12</v>
      </c>
    </row>
    <row r="757" spans="1:6" ht="15.75" customHeight="1">
      <c r="A757" s="20"/>
      <c r="B757" s="91"/>
      <c r="C757" s="136"/>
      <c r="D757" s="136"/>
      <c r="E757" s="49"/>
      <c r="F757" s="49"/>
    </row>
    <row r="758" s="79" customFormat="1" ht="14.25">
      <c r="A758" s="8" t="s">
        <v>179</v>
      </c>
    </row>
    <row r="759" spans="5:7" ht="14.25">
      <c r="E759" s="50" t="s">
        <v>118</v>
      </c>
      <c r="F759" s="80" t="s">
        <v>193</v>
      </c>
      <c r="G759" s="102"/>
    </row>
    <row r="760" spans="1:7" ht="28.5">
      <c r="A760" s="62" t="s">
        <v>20</v>
      </c>
      <c r="B760" s="62" t="s">
        <v>83</v>
      </c>
      <c r="C760" s="62" t="s">
        <v>148</v>
      </c>
      <c r="D760" s="62" t="s">
        <v>42</v>
      </c>
      <c r="E760" s="62" t="s">
        <v>84</v>
      </c>
      <c r="F760" s="62" t="s">
        <v>85</v>
      </c>
      <c r="G760" s="48"/>
    </row>
    <row r="761" spans="1:7" ht="14.25">
      <c r="A761" s="81">
        <v>1</v>
      </c>
      <c r="B761" s="81">
        <v>2</v>
      </c>
      <c r="C761" s="81">
        <v>3</v>
      </c>
      <c r="D761" s="81">
        <v>4</v>
      </c>
      <c r="E761" s="81">
        <v>5</v>
      </c>
      <c r="F761" s="81">
        <v>6</v>
      </c>
      <c r="G761" s="103"/>
    </row>
    <row r="762" spans="1:7" ht="28.5">
      <c r="A762" s="82">
        <v>1</v>
      </c>
      <c r="B762" s="83" t="s">
        <v>86</v>
      </c>
      <c r="C762" s="84">
        <f>C753/2</f>
        <v>146.075</v>
      </c>
      <c r="D762" s="249">
        <v>146.08</v>
      </c>
      <c r="E762" s="86">
        <v>1.42</v>
      </c>
      <c r="F762" s="85">
        <f>E762/C762</f>
        <v>0.009721033715557078</v>
      </c>
      <c r="G762" s="104"/>
    </row>
    <row r="763" spans="1:7" ht="89.25" customHeight="1">
      <c r="A763" s="82">
        <v>2</v>
      </c>
      <c r="B763" s="83" t="s">
        <v>87</v>
      </c>
      <c r="C763" s="84">
        <v>146.07</v>
      </c>
      <c r="D763" s="249">
        <v>146.07</v>
      </c>
      <c r="E763" s="86">
        <v>360.16</v>
      </c>
      <c r="F763" s="85">
        <f>E763/C763</f>
        <v>2.4656671458889576</v>
      </c>
      <c r="G763" s="105"/>
    </row>
    <row r="764" spans="1:7" ht="15">
      <c r="A764" s="337" t="s">
        <v>10</v>
      </c>
      <c r="B764" s="337"/>
      <c r="C764" s="87">
        <f>SUM(C762:C763)</f>
        <v>292.145</v>
      </c>
      <c r="D764" s="88">
        <f>SUM(D762:D763)</f>
        <v>292.15</v>
      </c>
      <c r="E764" s="88">
        <f>SUM(E762:E763)</f>
        <v>361.58000000000004</v>
      </c>
      <c r="F764" s="85">
        <f>E764/C764</f>
        <v>1.237673073302641</v>
      </c>
      <c r="G764" s="106"/>
    </row>
    <row r="765" spans="1:7" s="100" customFormat="1" ht="22.5" customHeight="1">
      <c r="A765" s="338"/>
      <c r="B765" s="338"/>
      <c r="C765" s="338"/>
      <c r="D765" s="338"/>
      <c r="E765" s="338"/>
      <c r="F765" s="338"/>
      <c r="G765" s="338"/>
    </row>
    <row r="766" spans="1:7" ht="14.25">
      <c r="A766" s="91" t="s">
        <v>88</v>
      </c>
      <c r="B766" s="16"/>
      <c r="C766" s="16"/>
      <c r="D766" s="89"/>
      <c r="E766" s="16"/>
      <c r="F766" s="16"/>
      <c r="G766" s="90"/>
    </row>
    <row r="767" spans="1:7" ht="14.25">
      <c r="A767" s="91"/>
      <c r="B767" s="16"/>
      <c r="C767" s="16"/>
      <c r="D767" s="89"/>
      <c r="E767" s="16"/>
      <c r="F767" s="16"/>
      <c r="G767" s="90"/>
    </row>
    <row r="768" ht="14.25">
      <c r="A768" s="8" t="s">
        <v>89</v>
      </c>
    </row>
    <row r="769" spans="1:6" ht="30" customHeight="1">
      <c r="A769" s="14" t="s">
        <v>20</v>
      </c>
      <c r="B769" s="62" t="s">
        <v>83</v>
      </c>
      <c r="C769" s="38" t="s">
        <v>34</v>
      </c>
      <c r="D769" s="38" t="s">
        <v>35</v>
      </c>
      <c r="E769" s="38" t="s">
        <v>6</v>
      </c>
      <c r="F769" s="38" t="s">
        <v>28</v>
      </c>
    </row>
    <row r="770" spans="1:7" ht="13.5" customHeight="1">
      <c r="A770" s="139">
        <v>1</v>
      </c>
      <c r="B770" s="139">
        <v>2</v>
      </c>
      <c r="C770" s="139">
        <v>3</v>
      </c>
      <c r="D770" s="139">
        <v>4</v>
      </c>
      <c r="E770" s="139" t="s">
        <v>36</v>
      </c>
      <c r="F770" s="139">
        <v>6</v>
      </c>
      <c r="G770" s="141"/>
    </row>
    <row r="771" spans="1:7" ht="27" customHeight="1">
      <c r="A771" s="142">
        <v>1</v>
      </c>
      <c r="B771" s="143" t="s">
        <v>172</v>
      </c>
      <c r="C771" s="144">
        <v>305.9</v>
      </c>
      <c r="D771" s="144">
        <v>305.9</v>
      </c>
      <c r="E771" s="144">
        <f>C771-D771</f>
        <v>0</v>
      </c>
      <c r="F771" s="150">
        <v>0</v>
      </c>
      <c r="G771" s="141"/>
    </row>
    <row r="772" spans="1:7" ht="42.75">
      <c r="A772" s="142">
        <v>2</v>
      </c>
      <c r="B772" s="143" t="s">
        <v>191</v>
      </c>
      <c r="C772" s="144">
        <v>0</v>
      </c>
      <c r="D772" s="144">
        <v>0</v>
      </c>
      <c r="E772" s="144">
        <f>C772-D772</f>
        <v>0</v>
      </c>
      <c r="F772" s="146" t="e">
        <f>E772/C772</f>
        <v>#DIV/0!</v>
      </c>
      <c r="G772" s="141"/>
    </row>
    <row r="773" spans="1:7" ht="28.5">
      <c r="A773" s="142">
        <v>3</v>
      </c>
      <c r="B773" s="143" t="s">
        <v>178</v>
      </c>
      <c r="C773" s="144">
        <v>305.9</v>
      </c>
      <c r="D773" s="144">
        <v>305.9</v>
      </c>
      <c r="E773" s="144">
        <f>C773-D773</f>
        <v>0</v>
      </c>
      <c r="F773" s="146">
        <f>E773/C773</f>
        <v>0</v>
      </c>
      <c r="G773" s="141"/>
    </row>
    <row r="774" spans="1:7" ht="15.75" customHeight="1">
      <c r="A774" s="142">
        <v>4</v>
      </c>
      <c r="B774" s="148" t="s">
        <v>82</v>
      </c>
      <c r="C774" s="151">
        <f>SUM(C772:C773)</f>
        <v>305.9</v>
      </c>
      <c r="D774" s="151">
        <f>SUM(D772:D773)</f>
        <v>305.9</v>
      </c>
      <c r="E774" s="144">
        <f>C774-D774</f>
        <v>0</v>
      </c>
      <c r="F774" s="152">
        <f>E774/C774</f>
        <v>0</v>
      </c>
      <c r="G774" s="141"/>
    </row>
    <row r="775" spans="1:6" ht="15.75" customHeight="1">
      <c r="A775" s="20"/>
      <c r="B775" s="91"/>
      <c r="C775" s="60"/>
      <c r="D775" s="60"/>
      <c r="E775" s="49"/>
      <c r="F775" s="25"/>
    </row>
    <row r="776" s="79" customFormat="1" ht="14.25">
      <c r="A776" s="8" t="s">
        <v>180</v>
      </c>
    </row>
    <row r="777" spans="6:8" ht="14.25">
      <c r="F777" s="80"/>
      <c r="G777" s="50" t="s">
        <v>118</v>
      </c>
      <c r="H777" s="135"/>
    </row>
    <row r="778" spans="1:8" ht="57">
      <c r="A778" s="62" t="s">
        <v>132</v>
      </c>
      <c r="B778" s="62" t="s">
        <v>90</v>
      </c>
      <c r="C778" s="62" t="s">
        <v>91</v>
      </c>
      <c r="D778" s="62" t="s">
        <v>92</v>
      </c>
      <c r="E778" s="46" t="s">
        <v>93</v>
      </c>
      <c r="F778" s="62" t="s">
        <v>6</v>
      </c>
      <c r="G778" s="62" t="s">
        <v>85</v>
      </c>
      <c r="H778" s="62" t="s">
        <v>94</v>
      </c>
    </row>
    <row r="779" spans="1:8" ht="14.25">
      <c r="A779" s="93">
        <v>1</v>
      </c>
      <c r="B779" s="93">
        <v>2</v>
      </c>
      <c r="C779" s="93">
        <v>3</v>
      </c>
      <c r="D779" s="93">
        <v>4</v>
      </c>
      <c r="E779" s="250">
        <v>5</v>
      </c>
      <c r="F779" s="93" t="s">
        <v>95</v>
      </c>
      <c r="G779" s="93">
        <v>7</v>
      </c>
      <c r="H779" s="94" t="s">
        <v>96</v>
      </c>
    </row>
    <row r="780" spans="1:8" ht="18" customHeight="1">
      <c r="A780" s="95">
        <f>C771</f>
        <v>305.9</v>
      </c>
      <c r="B780" s="95">
        <f>D774</f>
        <v>305.9</v>
      </c>
      <c r="C780" s="96">
        <f>C323</f>
        <v>40786.99999999999</v>
      </c>
      <c r="D780" s="96">
        <f>(C780*750)/100000</f>
        <v>305.9025</v>
      </c>
      <c r="E780" s="251">
        <v>305.9</v>
      </c>
      <c r="F780" s="96">
        <f>D780-E780</f>
        <v>0.0024999999999977263</v>
      </c>
      <c r="G780" s="85">
        <f>E780/A780</f>
        <v>1</v>
      </c>
      <c r="H780" s="96">
        <f>B780-E780</f>
        <v>0</v>
      </c>
    </row>
    <row r="781" spans="1:8" ht="21" customHeight="1">
      <c r="A781" s="107"/>
      <c r="B781" s="107"/>
      <c r="C781" s="108"/>
      <c r="D781" s="108"/>
      <c r="E781" s="109"/>
      <c r="F781" s="108"/>
      <c r="G781" s="110"/>
      <c r="H781" s="108"/>
    </row>
    <row r="782" s="253" customFormat="1" ht="15.75">
      <c r="A782" s="252" t="s">
        <v>181</v>
      </c>
    </row>
    <row r="783" s="253" customFormat="1" ht="6" customHeight="1">
      <c r="A783" s="252"/>
    </row>
    <row r="784" s="253" customFormat="1" ht="15.75">
      <c r="A784" s="254" t="s">
        <v>108</v>
      </c>
    </row>
    <row r="785" s="253" customFormat="1" ht="5.25" customHeight="1">
      <c r="A785" s="252"/>
    </row>
    <row r="786" spans="1:7" s="253" customFormat="1" ht="15.75">
      <c r="A786" s="255" t="s">
        <v>130</v>
      </c>
      <c r="B786" s="256"/>
      <c r="C786" s="256"/>
      <c r="D786" s="256"/>
      <c r="E786" s="256"/>
      <c r="F786" s="256"/>
      <c r="G786" s="257"/>
    </row>
    <row r="787" spans="1:7" s="253" customFormat="1" ht="15">
      <c r="A787" s="325" t="s">
        <v>226</v>
      </c>
      <c r="B787" s="326"/>
      <c r="C787" s="326"/>
      <c r="D787" s="326"/>
      <c r="E787" s="327"/>
      <c r="F787" s="257"/>
      <c r="G787" s="257"/>
    </row>
    <row r="788" spans="1:7" s="253" customFormat="1" ht="30">
      <c r="A788" s="258" t="s">
        <v>123</v>
      </c>
      <c r="B788" s="258" t="s">
        <v>124</v>
      </c>
      <c r="C788" s="258" t="s">
        <v>125</v>
      </c>
      <c r="D788" s="258" t="s">
        <v>126</v>
      </c>
      <c r="E788" s="258" t="s">
        <v>127</v>
      </c>
      <c r="F788" s="257"/>
      <c r="G788" s="259" t="s">
        <v>12</v>
      </c>
    </row>
    <row r="789" spans="1:7" s="253" customFormat="1" ht="15">
      <c r="A789" s="344" t="s">
        <v>128</v>
      </c>
      <c r="B789" s="260" t="s">
        <v>227</v>
      </c>
      <c r="C789" s="261" t="s">
        <v>228</v>
      </c>
      <c r="D789" s="262">
        <v>4571</v>
      </c>
      <c r="E789" s="263">
        <v>2742.6</v>
      </c>
      <c r="F789" s="257"/>
      <c r="G789" s="264"/>
    </row>
    <row r="790" spans="1:7" s="253" customFormat="1" ht="15">
      <c r="A790" s="345"/>
      <c r="B790" s="260" t="s">
        <v>229</v>
      </c>
      <c r="C790" s="261" t="s">
        <v>230</v>
      </c>
      <c r="D790" s="262">
        <v>1052</v>
      </c>
      <c r="E790" s="263">
        <v>631.2</v>
      </c>
      <c r="F790" s="257"/>
      <c r="G790" s="264"/>
    </row>
    <row r="791" spans="1:7" s="253" customFormat="1" ht="15">
      <c r="A791" s="345"/>
      <c r="B791" s="260" t="s">
        <v>231</v>
      </c>
      <c r="C791" s="261" t="s">
        <v>232</v>
      </c>
      <c r="D791" s="262">
        <v>12822</v>
      </c>
      <c r="E791" s="263">
        <v>7693.2</v>
      </c>
      <c r="F791" s="257"/>
      <c r="G791" s="264"/>
    </row>
    <row r="792" spans="1:7" s="253" customFormat="1" ht="15">
      <c r="A792" s="345"/>
      <c r="B792" s="260" t="s">
        <v>233</v>
      </c>
      <c r="C792" s="261" t="s">
        <v>234</v>
      </c>
      <c r="D792" s="262">
        <v>524</v>
      </c>
      <c r="E792" s="263">
        <v>592</v>
      </c>
      <c r="F792" s="257"/>
      <c r="G792" s="264"/>
    </row>
    <row r="793" spans="1:7" s="253" customFormat="1" ht="15.75">
      <c r="A793" s="346"/>
      <c r="B793" s="267" t="s">
        <v>129</v>
      </c>
      <c r="C793" s="268"/>
      <c r="D793" s="268">
        <f>SUM(D789:D792)</f>
        <v>18969</v>
      </c>
      <c r="E793" s="268">
        <f>SUM(E789:E792)</f>
        <v>11659</v>
      </c>
      <c r="F793" s="257"/>
      <c r="G793" s="257"/>
    </row>
    <row r="794" spans="1:7" s="253" customFormat="1" ht="15.75">
      <c r="A794" s="269"/>
      <c r="B794" s="270"/>
      <c r="C794" s="257"/>
      <c r="D794" s="271"/>
      <c r="E794" s="271"/>
      <c r="F794" s="257"/>
      <c r="G794" s="257"/>
    </row>
    <row r="795" spans="1:7" s="253" customFormat="1" ht="15.75">
      <c r="A795" s="272" t="s">
        <v>131</v>
      </c>
      <c r="B795" s="257"/>
      <c r="C795" s="257"/>
      <c r="D795" s="257"/>
      <c r="E795" s="257"/>
      <c r="F795" s="257"/>
      <c r="G795" s="257"/>
    </row>
    <row r="796" spans="1:7" s="253" customFormat="1" ht="15">
      <c r="A796" s="339" t="s">
        <v>98</v>
      </c>
      <c r="B796" s="341" t="s">
        <v>99</v>
      </c>
      <c r="C796" s="342"/>
      <c r="D796" s="343" t="s">
        <v>100</v>
      </c>
      <c r="E796" s="343"/>
      <c r="F796" s="343" t="s">
        <v>101</v>
      </c>
      <c r="G796" s="343"/>
    </row>
    <row r="797" spans="1:7" s="253" customFormat="1" ht="15">
      <c r="A797" s="340"/>
      <c r="B797" s="273" t="s">
        <v>102</v>
      </c>
      <c r="C797" s="274" t="s">
        <v>103</v>
      </c>
      <c r="D797" s="275" t="s">
        <v>102</v>
      </c>
      <c r="E797" s="275" t="s">
        <v>103</v>
      </c>
      <c r="F797" s="275" t="s">
        <v>102</v>
      </c>
      <c r="G797" s="275" t="s">
        <v>103</v>
      </c>
    </row>
    <row r="798" spans="1:7" s="253" customFormat="1" ht="15.75">
      <c r="A798" s="276" t="s">
        <v>240</v>
      </c>
      <c r="B798" s="277">
        <v>18969</v>
      </c>
      <c r="C798" s="278">
        <f>E793</f>
        <v>11659</v>
      </c>
      <c r="D798" s="277">
        <v>18969</v>
      </c>
      <c r="E798" s="278">
        <f>C798</f>
        <v>11659</v>
      </c>
      <c r="F798" s="279">
        <v>0</v>
      </c>
      <c r="G798" s="279">
        <v>0</v>
      </c>
    </row>
    <row r="799" spans="1:7" s="253" customFormat="1" ht="15">
      <c r="A799" s="280"/>
      <c r="B799" s="257"/>
      <c r="C799" s="257"/>
      <c r="D799" s="257"/>
      <c r="E799" s="257"/>
      <c r="F799" s="257"/>
      <c r="G799" s="257"/>
    </row>
    <row r="800" spans="1:7" s="253" customFormat="1" ht="15.75">
      <c r="A800" s="272" t="s">
        <v>246</v>
      </c>
      <c r="B800" s="257"/>
      <c r="C800" s="257"/>
      <c r="D800" s="257"/>
      <c r="E800" s="257"/>
      <c r="F800" s="257"/>
      <c r="G800" s="257"/>
    </row>
    <row r="801" spans="1:7" s="253" customFormat="1" ht="35.25" customHeight="1">
      <c r="A801" s="336" t="s">
        <v>182</v>
      </c>
      <c r="B801" s="336"/>
      <c r="C801" s="336" t="s">
        <v>247</v>
      </c>
      <c r="D801" s="336"/>
      <c r="E801" s="336" t="s">
        <v>104</v>
      </c>
      <c r="F801" s="336"/>
      <c r="G801" s="257"/>
    </row>
    <row r="802" spans="1:7" s="253" customFormat="1" ht="15">
      <c r="A802" s="258" t="s">
        <v>102</v>
      </c>
      <c r="B802" s="258" t="s">
        <v>105</v>
      </c>
      <c r="C802" s="258" t="s">
        <v>102</v>
      </c>
      <c r="D802" s="258" t="s">
        <v>105</v>
      </c>
      <c r="E802" s="258" t="s">
        <v>102</v>
      </c>
      <c r="F802" s="258" t="s">
        <v>106</v>
      </c>
      <c r="G802" s="257"/>
    </row>
    <row r="803" spans="1:7" s="253" customFormat="1" ht="15">
      <c r="A803" s="281">
        <v>1</v>
      </c>
      <c r="B803" s="281">
        <v>2</v>
      </c>
      <c r="C803" s="281">
        <v>3</v>
      </c>
      <c r="D803" s="281">
        <v>4</v>
      </c>
      <c r="E803" s="281">
        <v>5</v>
      </c>
      <c r="F803" s="281">
        <v>6</v>
      </c>
      <c r="G803" s="282"/>
    </row>
    <row r="804" spans="1:7" s="253" customFormat="1" ht="15">
      <c r="A804" s="277">
        <v>18969</v>
      </c>
      <c r="B804" s="278">
        <f>E793</f>
        <v>11659</v>
      </c>
      <c r="C804" s="265">
        <v>18969</v>
      </c>
      <c r="D804" s="283">
        <v>11658.999999999998</v>
      </c>
      <c r="E804" s="284">
        <f>C804/A804</f>
        <v>1</v>
      </c>
      <c r="F804" s="284">
        <f>D804/B804</f>
        <v>0.9999999999999999</v>
      </c>
      <c r="G804" s="257"/>
    </row>
    <row r="805" spans="1:7" s="253" customFormat="1" ht="15.75">
      <c r="A805" s="285"/>
      <c r="B805" s="286"/>
      <c r="C805" s="287"/>
      <c r="D805" s="287"/>
      <c r="E805" s="288"/>
      <c r="F805" s="289"/>
      <c r="G805" s="290" t="s">
        <v>12</v>
      </c>
    </row>
    <row r="806" spans="1:7" s="253" customFormat="1" ht="15.75">
      <c r="A806" s="291" t="s">
        <v>107</v>
      </c>
      <c r="B806" s="257"/>
      <c r="C806" s="257"/>
      <c r="D806" s="257"/>
      <c r="E806" s="257"/>
      <c r="F806" s="257"/>
      <c r="G806" s="257"/>
    </row>
    <row r="807" spans="1:7" s="253" customFormat="1" ht="9" customHeight="1">
      <c r="A807" s="272"/>
      <c r="B807" s="257"/>
      <c r="C807" s="257"/>
      <c r="D807" s="257"/>
      <c r="E807" s="257"/>
      <c r="F807" s="257"/>
      <c r="G807" s="257"/>
    </row>
    <row r="808" spans="1:7" s="253" customFormat="1" ht="15.75">
      <c r="A808" s="255" t="s">
        <v>235</v>
      </c>
      <c r="B808" s="257"/>
      <c r="C808" s="257"/>
      <c r="D808" s="257"/>
      <c r="E808" s="257"/>
      <c r="F808" s="257"/>
      <c r="G808" s="257"/>
    </row>
    <row r="809" spans="1:7" s="253" customFormat="1" ht="11.25" customHeight="1">
      <c r="A809" s="292"/>
      <c r="B809" s="293"/>
      <c r="C809" s="256"/>
      <c r="D809" s="256"/>
      <c r="E809" s="256"/>
      <c r="F809" s="256"/>
      <c r="G809" s="257"/>
    </row>
    <row r="810" spans="1:7" s="253" customFormat="1" ht="15">
      <c r="A810" s="325" t="s">
        <v>236</v>
      </c>
      <c r="B810" s="326"/>
      <c r="C810" s="326"/>
      <c r="D810" s="326"/>
      <c r="E810" s="327"/>
      <c r="F810" s="257"/>
      <c r="G810" s="257"/>
    </row>
    <row r="811" spans="1:7" s="253" customFormat="1" ht="30">
      <c r="A811" s="258" t="s">
        <v>123</v>
      </c>
      <c r="B811" s="258" t="s">
        <v>124</v>
      </c>
      <c r="C811" s="258" t="s">
        <v>125</v>
      </c>
      <c r="D811" s="258" t="s">
        <v>126</v>
      </c>
      <c r="E811" s="258" t="s">
        <v>127</v>
      </c>
      <c r="F811" s="257"/>
      <c r="G811" s="259"/>
    </row>
    <row r="812" spans="1:7" s="253" customFormat="1" ht="15">
      <c r="A812" s="328" t="s">
        <v>128</v>
      </c>
      <c r="B812" s="294" t="s">
        <v>237</v>
      </c>
      <c r="C812" s="261"/>
      <c r="D812" s="266">
        <v>9265</v>
      </c>
      <c r="E812" s="295">
        <v>463.25</v>
      </c>
      <c r="F812" s="257"/>
      <c r="G812" s="296"/>
    </row>
    <row r="813" spans="1:7" s="253" customFormat="1" ht="15">
      <c r="A813" s="329"/>
      <c r="B813" s="294" t="s">
        <v>229</v>
      </c>
      <c r="C813" s="261"/>
      <c r="D813" s="265">
        <v>1052</v>
      </c>
      <c r="E813" s="297">
        <v>52.6</v>
      </c>
      <c r="F813" s="257"/>
      <c r="G813" s="296"/>
    </row>
    <row r="814" spans="1:7" s="253" customFormat="1" ht="15">
      <c r="A814" s="329"/>
      <c r="B814" s="294" t="s">
        <v>229</v>
      </c>
      <c r="C814" s="261"/>
      <c r="E814" s="298"/>
      <c r="F814" s="257"/>
      <c r="G814" s="296"/>
    </row>
    <row r="815" spans="1:7" s="253" customFormat="1" ht="18" customHeight="1">
      <c r="A815" s="329"/>
      <c r="B815" s="294" t="s">
        <v>233</v>
      </c>
      <c r="C815" s="261"/>
      <c r="D815" s="299">
        <v>8652</v>
      </c>
      <c r="E815" s="295">
        <v>432.6</v>
      </c>
      <c r="F815" s="257"/>
      <c r="G815" s="296"/>
    </row>
    <row r="816" spans="1:7" s="253" customFormat="1" ht="19.5" customHeight="1">
      <c r="A816" s="329"/>
      <c r="B816" s="300" t="s">
        <v>10</v>
      </c>
      <c r="C816" s="261"/>
      <c r="D816" s="301">
        <f>SUM(D812:D815)</f>
        <v>18969</v>
      </c>
      <c r="E816" s="301">
        <f>SUM(E812:E815)</f>
        <v>948.45</v>
      </c>
      <c r="F816" s="257"/>
      <c r="G816" s="257"/>
    </row>
    <row r="817" spans="1:7" s="253" customFormat="1" ht="34.5" customHeight="1">
      <c r="A817" s="330"/>
      <c r="B817" s="303" t="s">
        <v>238</v>
      </c>
      <c r="C817" s="261"/>
      <c r="D817" s="265">
        <v>10317</v>
      </c>
      <c r="E817" s="265">
        <v>515.85</v>
      </c>
      <c r="F817" s="257"/>
      <c r="G817" s="257"/>
    </row>
    <row r="818" spans="1:7" s="253" customFormat="1" ht="34.5" customHeight="1">
      <c r="A818" s="302"/>
      <c r="B818" s="303" t="s">
        <v>241</v>
      </c>
      <c r="C818" s="261"/>
      <c r="D818" s="265">
        <v>8652</v>
      </c>
      <c r="E818" s="265">
        <v>432.6</v>
      </c>
      <c r="F818" s="257"/>
      <c r="G818" s="257"/>
    </row>
    <row r="819" spans="1:7" s="253" customFormat="1" ht="15.75">
      <c r="A819" s="331" t="s">
        <v>10</v>
      </c>
      <c r="B819" s="331"/>
      <c r="C819" s="268"/>
      <c r="D819" s="268">
        <v>37938</v>
      </c>
      <c r="E819" s="268">
        <v>1896.9</v>
      </c>
      <c r="F819" s="257"/>
      <c r="G819" s="257"/>
    </row>
    <row r="820" spans="1:7" s="253" customFormat="1" ht="15.75">
      <c r="A820" s="304"/>
      <c r="B820" s="305"/>
      <c r="C820" s="271"/>
      <c r="D820" s="271"/>
      <c r="E820" s="271"/>
      <c r="F820" s="257"/>
      <c r="G820" s="257"/>
    </row>
    <row r="821" spans="1:7" s="253" customFormat="1" ht="15.75">
      <c r="A821" s="306" t="s">
        <v>239</v>
      </c>
      <c r="B821" s="307"/>
      <c r="C821" s="307"/>
      <c r="D821" s="307"/>
      <c r="E821" s="307"/>
      <c r="F821" s="307"/>
      <c r="G821" s="307"/>
    </row>
    <row r="822" spans="1:7" s="253" customFormat="1" ht="15">
      <c r="A822" s="332" t="s">
        <v>98</v>
      </c>
      <c r="B822" s="334" t="s">
        <v>99</v>
      </c>
      <c r="C822" s="335"/>
      <c r="D822" s="323" t="s">
        <v>100</v>
      </c>
      <c r="E822" s="323"/>
      <c r="F822" s="323" t="s">
        <v>101</v>
      </c>
      <c r="G822" s="323"/>
    </row>
    <row r="823" spans="1:7" s="253" customFormat="1" ht="15">
      <c r="A823" s="333"/>
      <c r="B823" s="308" t="s">
        <v>102</v>
      </c>
      <c r="C823" s="309" t="s">
        <v>103</v>
      </c>
      <c r="D823" s="310" t="s">
        <v>102</v>
      </c>
      <c r="E823" s="310" t="s">
        <v>103</v>
      </c>
      <c r="F823" s="310" t="s">
        <v>102</v>
      </c>
      <c r="G823" s="310" t="s">
        <v>103</v>
      </c>
    </row>
    <row r="824" spans="1:7" s="253" customFormat="1" ht="15.75">
      <c r="A824" s="311" t="s">
        <v>242</v>
      </c>
      <c r="B824" s="312">
        <f>D819</f>
        <v>37938</v>
      </c>
      <c r="C824" s="313">
        <f>E819</f>
        <v>1896.9</v>
      </c>
      <c r="D824" s="312">
        <v>37938</v>
      </c>
      <c r="E824" s="313">
        <v>1896.9</v>
      </c>
      <c r="F824" s="314">
        <v>0</v>
      </c>
      <c r="G824" s="314">
        <v>0</v>
      </c>
    </row>
    <row r="825" spans="1:7" s="253" customFormat="1" ht="6.75" customHeight="1">
      <c r="A825" s="315"/>
      <c r="B825" s="307"/>
      <c r="C825" s="307"/>
      <c r="D825" s="307"/>
      <c r="E825" s="307"/>
      <c r="F825" s="307"/>
      <c r="G825" s="307"/>
    </row>
    <row r="826" spans="1:7" s="253" customFormat="1" ht="15.75">
      <c r="A826" s="306" t="s">
        <v>245</v>
      </c>
      <c r="B826" s="307"/>
      <c r="C826" s="307"/>
      <c r="D826" s="307"/>
      <c r="E826" s="307"/>
      <c r="F826" s="307"/>
      <c r="G826" s="307"/>
    </row>
    <row r="827" spans="1:7" s="253" customFormat="1" ht="32.25" customHeight="1">
      <c r="A827" s="324" t="s">
        <v>243</v>
      </c>
      <c r="B827" s="324"/>
      <c r="C827" s="324" t="s">
        <v>244</v>
      </c>
      <c r="D827" s="324"/>
      <c r="E827" s="324" t="s">
        <v>104</v>
      </c>
      <c r="F827" s="324"/>
      <c r="G827" s="307"/>
    </row>
    <row r="828" spans="1:7" s="253" customFormat="1" ht="15">
      <c r="A828" s="316" t="s">
        <v>102</v>
      </c>
      <c r="B828" s="316" t="s">
        <v>105</v>
      </c>
      <c r="C828" s="316" t="s">
        <v>102</v>
      </c>
      <c r="D828" s="316" t="s">
        <v>105</v>
      </c>
      <c r="E828" s="316" t="s">
        <v>102</v>
      </c>
      <c r="F828" s="316" t="s">
        <v>106</v>
      </c>
      <c r="G828" s="307"/>
    </row>
    <row r="829" spans="1:7" s="253" customFormat="1" ht="15">
      <c r="A829" s="317">
        <v>1</v>
      </c>
      <c r="B829" s="317">
        <v>2</v>
      </c>
      <c r="C829" s="317">
        <v>3</v>
      </c>
      <c r="D829" s="317">
        <v>4</v>
      </c>
      <c r="E829" s="317">
        <v>5</v>
      </c>
      <c r="F829" s="317">
        <v>6</v>
      </c>
      <c r="G829" s="318"/>
    </row>
    <row r="830" spans="1:7" s="253" customFormat="1" ht="15">
      <c r="A830" s="312">
        <f>B824</f>
        <v>37938</v>
      </c>
      <c r="B830" s="313">
        <f>C824</f>
        <v>1896.9</v>
      </c>
      <c r="C830" s="312">
        <v>37938</v>
      </c>
      <c r="D830" s="313">
        <v>1896.9</v>
      </c>
      <c r="E830" s="319">
        <f>C830/A830</f>
        <v>1</v>
      </c>
      <c r="F830" s="319">
        <f>D830/B830</f>
        <v>1</v>
      </c>
      <c r="G830" s="320" t="s">
        <v>12</v>
      </c>
    </row>
  </sheetData>
  <sheetProtection/>
  <mergeCells count="39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789:A793"/>
    <mergeCell ref="A62:H62"/>
    <mergeCell ref="A90:H90"/>
    <mergeCell ref="A118:G118"/>
    <mergeCell ref="A145:F145"/>
    <mergeCell ref="A173:G173"/>
    <mergeCell ref="A200:F200"/>
    <mergeCell ref="A801:B801"/>
    <mergeCell ref="C801:D801"/>
    <mergeCell ref="E801:F801"/>
    <mergeCell ref="A764:B764"/>
    <mergeCell ref="A765:G765"/>
    <mergeCell ref="A787:E787"/>
    <mergeCell ref="A796:A797"/>
    <mergeCell ref="B796:C796"/>
    <mergeCell ref="D796:E796"/>
    <mergeCell ref="F796:G796"/>
    <mergeCell ref="F822:G822"/>
    <mergeCell ref="A827:B827"/>
    <mergeCell ref="C827:D827"/>
    <mergeCell ref="E827:F827"/>
    <mergeCell ref="A810:E810"/>
    <mergeCell ref="A812:A817"/>
    <mergeCell ref="A819:B819"/>
    <mergeCell ref="A822:A823"/>
    <mergeCell ref="B822:C822"/>
    <mergeCell ref="D822:E822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88" max="7" man="1"/>
    <brk id="171" max="7" man="1"/>
    <brk id="253" max="7" man="1"/>
    <brk id="353" max="7" man="1"/>
    <brk id="452" max="7" man="1"/>
    <brk id="544" max="7" man="1"/>
    <brk id="632" max="7" man="1"/>
    <brk id="691" max="7" man="1"/>
    <brk id="76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2019-06-03T05:57:01Z</cp:lastPrinted>
  <dcterms:created xsi:type="dcterms:W3CDTF">2013-03-29T17:24:29Z</dcterms:created>
  <dcterms:modified xsi:type="dcterms:W3CDTF">2019-06-27T10:46:46Z</dcterms:modified>
  <cp:category/>
  <cp:version/>
  <cp:contentType/>
  <cp:contentStatus/>
</cp:coreProperties>
</file>